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3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drawings/drawing4.xml" ContentType="application/vnd.openxmlformats-officedocument.drawing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5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drawings/drawing6.xml" ContentType="application/vnd.openxmlformats-officedocument.drawing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cqa.sharepoint.com/pdtdevnew/rppolicy/Shared Documents/RP Pub Version Updates (Working Docs)/PCMH/PCMH Version 8/Resources/"/>
    </mc:Choice>
  </mc:AlternateContent>
  <xr:revisionPtr revIDLastSave="172" documentId="8_{8DC7EA96-7FD8-493E-9ACC-A2270843CDB6}" xr6:coauthVersionLast="47" xr6:coauthVersionMax="47" xr10:uidLastSave="{115E5A66-0957-483E-B0DB-9F7757B6875D}"/>
  <bookViews>
    <workbookView xWindow="20370" yWindow="-8700" windowWidth="29040" windowHeight="15840" xr2:uid="{00000000-000D-0000-FFFF-FFFF00000000}"/>
  </bookViews>
  <sheets>
    <sheet name="TC" sheetId="7" r:id="rId1"/>
    <sheet name="KM" sheetId="8" r:id="rId2"/>
    <sheet name="AC" sheetId="9" r:id="rId3"/>
    <sheet name="CM" sheetId="3" r:id="rId4"/>
    <sheet name="CC" sheetId="10" r:id="rId5"/>
    <sheet name="QI" sheetId="11" r:id="rId6"/>
    <sheet name="SCORES" sheetId="5" r:id="rId7"/>
  </sheets>
  <definedNames>
    <definedName name="AR">CM!$A$26:$A$28</definedName>
    <definedName name="EvidenceType">CM!$A$22:$A$25</definedName>
    <definedName name="EvidenceTypes">CM!$A$21:$A$25</definedName>
    <definedName name="JustReview">CM!$A$30:$A$31</definedName>
    <definedName name="Review">CM!$A$26:$A$28</definedName>
    <definedName name="YesNo" localSheetId="2">#REF!</definedName>
    <definedName name="YesNo" localSheetId="4">#REF!</definedName>
    <definedName name="YesNo" localSheetId="1">#REF!</definedName>
    <definedName name="YesNo" localSheetId="5">#REF!</definedName>
    <definedName name="YesNo" localSheetId="0">#REF!</definedName>
    <definedName name="YesN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3" l="1"/>
  <c r="M14" i="3"/>
  <c r="L14" i="3"/>
  <c r="L23" i="11"/>
  <c r="N14" i="3" l="1"/>
  <c r="V33" i="8"/>
  <c r="E33" i="8" s="1"/>
  <c r="W33" i="8" s="1"/>
  <c r="P14" i="3" l="1"/>
  <c r="R14" i="3" s="1"/>
  <c r="L12" i="8"/>
  <c r="K12" i="8"/>
  <c r="O14" i="3" l="1"/>
  <c r="E14" i="3"/>
  <c r="S14" i="3" s="1"/>
  <c r="V12" i="8"/>
  <c r="E12" i="8" s="1"/>
  <c r="K23" i="11"/>
  <c r="V23" i="11" s="1"/>
  <c r="L19" i="11"/>
  <c r="K19" i="11"/>
  <c r="L18" i="11"/>
  <c r="K18" i="11"/>
  <c r="L16" i="11"/>
  <c r="K16" i="11"/>
  <c r="L15" i="11"/>
  <c r="K15" i="11"/>
  <c r="L14" i="11"/>
  <c r="K14" i="11"/>
  <c r="L13" i="11"/>
  <c r="K13" i="11"/>
  <c r="L12" i="11"/>
  <c r="K12" i="11"/>
  <c r="V11" i="11"/>
  <c r="E11" i="11" s="1"/>
  <c r="X11" i="11" s="1"/>
  <c r="L9" i="11"/>
  <c r="K9" i="11"/>
  <c r="V8" i="11"/>
  <c r="E8" i="11" s="1"/>
  <c r="W8" i="11" s="1"/>
  <c r="L7" i="11"/>
  <c r="K7" i="11"/>
  <c r="V6" i="11"/>
  <c r="E6" i="11" s="1"/>
  <c r="W6" i="11" s="1"/>
  <c r="V5" i="11"/>
  <c r="E5" i="11" s="1"/>
  <c r="W5" i="11" s="1"/>
  <c r="V22" i="11"/>
  <c r="E22" i="11" s="1"/>
  <c r="X22" i="11" s="1"/>
  <c r="L21" i="11"/>
  <c r="K21" i="11"/>
  <c r="L20" i="11"/>
  <c r="K20" i="11"/>
  <c r="L17" i="11"/>
  <c r="K17" i="11"/>
  <c r="V10" i="11"/>
  <c r="E10" i="11" s="1"/>
  <c r="X10" i="11" s="1"/>
  <c r="N25" i="10"/>
  <c r="M25" i="10"/>
  <c r="L25" i="10"/>
  <c r="V24" i="10"/>
  <c r="E24" i="10" s="1"/>
  <c r="X24" i="10" s="1"/>
  <c r="L23" i="10"/>
  <c r="K23" i="10"/>
  <c r="L22" i="10"/>
  <c r="K22" i="10"/>
  <c r="L19" i="10"/>
  <c r="K19" i="10"/>
  <c r="L18" i="10"/>
  <c r="K18" i="10"/>
  <c r="L17" i="10"/>
  <c r="K17" i="10"/>
  <c r="V16" i="10"/>
  <c r="E16" i="10" s="1"/>
  <c r="X16" i="10" s="1"/>
  <c r="L15" i="10"/>
  <c r="K15" i="10"/>
  <c r="L14" i="10"/>
  <c r="K14" i="10"/>
  <c r="Q13" i="10"/>
  <c r="N13" i="10"/>
  <c r="M13" i="10"/>
  <c r="L13" i="10"/>
  <c r="L12" i="10"/>
  <c r="K12" i="10"/>
  <c r="V10" i="10"/>
  <c r="E10" i="10" s="1"/>
  <c r="X10" i="10" s="1"/>
  <c r="V9" i="10"/>
  <c r="E9" i="10" s="1"/>
  <c r="X9" i="10" s="1"/>
  <c r="V7" i="10"/>
  <c r="E7" i="10" s="1"/>
  <c r="X7" i="10" s="1"/>
  <c r="L5" i="10"/>
  <c r="K5" i="10"/>
  <c r="Y22" i="10"/>
  <c r="L21" i="10"/>
  <c r="K21" i="10"/>
  <c r="L20" i="10"/>
  <c r="K20" i="10"/>
  <c r="Y14" i="10"/>
  <c r="L11" i="10"/>
  <c r="K11" i="10"/>
  <c r="L8" i="10"/>
  <c r="K8" i="10"/>
  <c r="L6" i="10"/>
  <c r="K6" i="10"/>
  <c r="L18" i="9"/>
  <c r="K18" i="9"/>
  <c r="L17" i="9"/>
  <c r="K17" i="9"/>
  <c r="L16" i="9"/>
  <c r="K16" i="9"/>
  <c r="R16" i="9" s="1"/>
  <c r="E16" i="9" s="1"/>
  <c r="T16" i="9" s="1"/>
  <c r="L15" i="9"/>
  <c r="K15" i="9"/>
  <c r="L14" i="9"/>
  <c r="K14" i="9"/>
  <c r="R14" i="9" s="1"/>
  <c r="E14" i="9" s="1"/>
  <c r="S14" i="9" s="1"/>
  <c r="L12" i="9"/>
  <c r="K12" i="9"/>
  <c r="L9" i="9"/>
  <c r="K9" i="9"/>
  <c r="L7" i="9"/>
  <c r="K7" i="9"/>
  <c r="L13" i="9"/>
  <c r="K13" i="9"/>
  <c r="L11" i="9"/>
  <c r="K11" i="9"/>
  <c r="L10" i="9"/>
  <c r="K10" i="9"/>
  <c r="L8" i="9"/>
  <c r="K8" i="9"/>
  <c r="L6" i="9"/>
  <c r="K6" i="9"/>
  <c r="L5" i="9"/>
  <c r="K5" i="9"/>
  <c r="V13" i="11" l="1"/>
  <c r="E13" i="11" s="1"/>
  <c r="W13" i="11" s="1"/>
  <c r="V18" i="11"/>
  <c r="E18" i="11" s="1"/>
  <c r="X18" i="11" s="1"/>
  <c r="V16" i="11"/>
  <c r="E16" i="11" s="1"/>
  <c r="X16" i="11" s="1"/>
  <c r="V15" i="11"/>
  <c r="E15" i="11" s="1"/>
  <c r="W15" i="11" s="1"/>
  <c r="Y12" i="11" s="1"/>
  <c r="V14" i="11"/>
  <c r="E14" i="11" s="1"/>
  <c r="W14" i="11" s="1"/>
  <c r="R9" i="9"/>
  <c r="E9" i="9" s="1"/>
  <c r="S9" i="9" s="1"/>
  <c r="W12" i="8"/>
  <c r="R12" i="9"/>
  <c r="E12" i="9" s="1"/>
  <c r="T12" i="9" s="1"/>
  <c r="R17" i="9"/>
  <c r="E17" i="9" s="1"/>
  <c r="V22" i="10"/>
  <c r="E22" i="10" s="1"/>
  <c r="X22" i="10" s="1"/>
  <c r="V21" i="11"/>
  <c r="E21" i="11" s="1"/>
  <c r="X21" i="11" s="1"/>
  <c r="V20" i="11"/>
  <c r="E20" i="11" s="1"/>
  <c r="X20" i="11" s="1"/>
  <c r="V19" i="11"/>
  <c r="E19" i="11" s="1"/>
  <c r="W19" i="11" s="1"/>
  <c r="V17" i="11"/>
  <c r="E17" i="11" s="1"/>
  <c r="V12" i="11"/>
  <c r="E12" i="11" s="1"/>
  <c r="W12" i="11" s="1"/>
  <c r="V9" i="11"/>
  <c r="E9" i="11" s="1"/>
  <c r="X9" i="11" s="1"/>
  <c r="V7" i="11"/>
  <c r="E7" i="11" s="1"/>
  <c r="W7" i="11" s="1"/>
  <c r="Y22" i="11"/>
  <c r="Y18" i="11"/>
  <c r="V25" i="10"/>
  <c r="V23" i="10"/>
  <c r="E23" i="10" s="1"/>
  <c r="X23" i="10" s="1"/>
  <c r="V21" i="10"/>
  <c r="E21" i="10" s="1"/>
  <c r="X21" i="10" s="1"/>
  <c r="V20" i="10"/>
  <c r="E20" i="10" s="1"/>
  <c r="W20" i="10" s="1"/>
  <c r="V19" i="10"/>
  <c r="E19" i="10" s="1"/>
  <c r="W19" i="10" s="1"/>
  <c r="V18" i="10"/>
  <c r="E18" i="10" s="1"/>
  <c r="W18" i="10" s="1"/>
  <c r="V17" i="10"/>
  <c r="E17" i="10" s="1"/>
  <c r="X17" i="10" s="1"/>
  <c r="V15" i="10"/>
  <c r="E15" i="10" s="1"/>
  <c r="X15" i="10" s="1"/>
  <c r="V14" i="10"/>
  <c r="E14" i="10" s="1"/>
  <c r="X14" i="10" s="1"/>
  <c r="O13" i="10"/>
  <c r="V12" i="10"/>
  <c r="E12" i="10" s="1"/>
  <c r="X12" i="10" s="1"/>
  <c r="V5" i="10"/>
  <c r="V11" i="10"/>
  <c r="E11" i="10" s="1"/>
  <c r="X11" i="10" s="1"/>
  <c r="V6" i="10"/>
  <c r="E6" i="10" s="1"/>
  <c r="X6" i="10" s="1"/>
  <c r="V8" i="10"/>
  <c r="E8" i="10" s="1"/>
  <c r="W8" i="10" s="1"/>
  <c r="Y8" i="10" s="1"/>
  <c r="Y12" i="10"/>
  <c r="R18" i="9"/>
  <c r="R15" i="9"/>
  <c r="E15" i="9" s="1"/>
  <c r="S15" i="9" s="1"/>
  <c r="R11" i="9"/>
  <c r="E11" i="9" s="1"/>
  <c r="T11" i="9" s="1"/>
  <c r="R10" i="9"/>
  <c r="E10" i="9" s="1"/>
  <c r="T10" i="9" s="1"/>
  <c r="R13" i="9"/>
  <c r="E13" i="9" s="1"/>
  <c r="T13" i="9" s="1"/>
  <c r="R8" i="9"/>
  <c r="E8" i="9" s="1"/>
  <c r="S8" i="9" s="1"/>
  <c r="R7" i="9"/>
  <c r="E7" i="9" s="1"/>
  <c r="S7" i="9" s="1"/>
  <c r="R5" i="9"/>
  <c r="E5" i="9" s="1"/>
  <c r="S5" i="9" s="1"/>
  <c r="R6" i="9"/>
  <c r="E6" i="9" s="1"/>
  <c r="S6" i="9" s="1"/>
  <c r="L32" i="8"/>
  <c r="K32" i="8"/>
  <c r="V31" i="8"/>
  <c r="V30" i="8"/>
  <c r="E30" i="8" s="1"/>
  <c r="W30" i="8" s="1"/>
  <c r="L29" i="8"/>
  <c r="K29" i="8"/>
  <c r="V28" i="8"/>
  <c r="E28" i="8" s="1"/>
  <c r="V27" i="8"/>
  <c r="E27" i="8" s="1"/>
  <c r="W27" i="8" s="1"/>
  <c r="V26" i="8"/>
  <c r="E26" i="8" s="1"/>
  <c r="V25" i="8"/>
  <c r="E25" i="8" s="1"/>
  <c r="W25" i="8" s="1"/>
  <c r="L24" i="8"/>
  <c r="K24" i="8"/>
  <c r="V23" i="8"/>
  <c r="E23" i="8" s="1"/>
  <c r="W23" i="8" s="1"/>
  <c r="V22" i="8"/>
  <c r="E22" i="8" s="1"/>
  <c r="L21" i="8"/>
  <c r="K21" i="8"/>
  <c r="L20" i="8"/>
  <c r="K20" i="8"/>
  <c r="P15" i="8"/>
  <c r="O15" i="8"/>
  <c r="N15" i="8"/>
  <c r="M15" i="8"/>
  <c r="E18" i="9" l="1"/>
  <c r="T18" i="9" s="1"/>
  <c r="E31" i="8"/>
  <c r="W31" i="8" s="1"/>
  <c r="Y14" i="11"/>
  <c r="X17" i="11"/>
  <c r="T17" i="9"/>
  <c r="Z6" i="11"/>
  <c r="C9" i="5" s="1"/>
  <c r="Y18" i="10"/>
  <c r="Y8" i="11"/>
  <c r="E23" i="11"/>
  <c r="X23" i="11"/>
  <c r="E25" i="10"/>
  <c r="X25" i="10"/>
  <c r="P13" i="10"/>
  <c r="R13" i="10" s="1"/>
  <c r="V13" i="10" s="1"/>
  <c r="E13" i="10" s="1"/>
  <c r="X13" i="10" s="1"/>
  <c r="E5" i="10"/>
  <c r="W5" i="10" s="1"/>
  <c r="Z6" i="10" s="1"/>
  <c r="C8" i="5" s="1"/>
  <c r="V6" i="9"/>
  <c r="C6" i="5" s="1"/>
  <c r="V32" i="8"/>
  <c r="V29" i="8"/>
  <c r="W28" i="8"/>
  <c r="W26" i="8"/>
  <c r="V24" i="8"/>
  <c r="W22" i="8"/>
  <c r="V21" i="8"/>
  <c r="V20" i="8"/>
  <c r="E20" i="8" s="1"/>
  <c r="R15" i="8"/>
  <c r="T15" i="8" s="1"/>
  <c r="Q15" i="8"/>
  <c r="S15" i="8" s="1"/>
  <c r="V19" i="8"/>
  <c r="E19" i="8" s="1"/>
  <c r="AC6" i="11" l="1"/>
  <c r="AC6" i="10"/>
  <c r="Y6" i="9"/>
  <c r="E32" i="8"/>
  <c r="W32" i="8" s="1"/>
  <c r="E29" i="8"/>
  <c r="W29" i="8" s="1"/>
  <c r="E24" i="8"/>
  <c r="W24" i="8" s="1"/>
  <c r="X21" i="8" s="1"/>
  <c r="E21" i="8"/>
  <c r="W21" i="8" s="1"/>
  <c r="W20" i="8"/>
  <c r="U15" i="8"/>
  <c r="V15" i="8" s="1"/>
  <c r="E15" i="8" s="1"/>
  <c r="W19" i="8"/>
  <c r="V18" i="8"/>
  <c r="E18" i="8" s="1"/>
  <c r="W18" i="8" s="1"/>
  <c r="R7" i="8"/>
  <c r="M7" i="8"/>
  <c r="O7" i="8" s="1"/>
  <c r="L7" i="8"/>
  <c r="N7" i="8" s="1"/>
  <c r="L17" i="8"/>
  <c r="K17" i="8"/>
  <c r="Q16" i="8"/>
  <c r="N16" i="8"/>
  <c r="M16" i="8"/>
  <c r="L16" i="8"/>
  <c r="Y22" i="8" l="1"/>
  <c r="X16" i="8"/>
  <c r="Y18" i="8"/>
  <c r="P7" i="8"/>
  <c r="S7" i="8"/>
  <c r="T7" i="8" s="1"/>
  <c r="V17" i="8"/>
  <c r="O16" i="8"/>
  <c r="P16" i="8" s="1"/>
  <c r="R16" i="8" s="1"/>
  <c r="V16" i="8" s="1"/>
  <c r="E16" i="8" s="1"/>
  <c r="V14" i="8"/>
  <c r="E14" i="8" s="1"/>
  <c r="K13" i="8"/>
  <c r="V10" i="8"/>
  <c r="E10" i="8" s="1"/>
  <c r="W10" i="8" s="1"/>
  <c r="L9" i="8"/>
  <c r="K9" i="8"/>
  <c r="L11" i="8"/>
  <c r="K11" i="8"/>
  <c r="L8" i="8"/>
  <c r="K8" i="8"/>
  <c r="L6" i="8"/>
  <c r="K6" i="8"/>
  <c r="L5" i="8"/>
  <c r="K5" i="8"/>
  <c r="K13" i="7"/>
  <c r="K11" i="7"/>
  <c r="K8" i="7"/>
  <c r="R12" i="7"/>
  <c r="E12" i="7" s="1"/>
  <c r="L10" i="7"/>
  <c r="K10" i="7"/>
  <c r="L11" i="7"/>
  <c r="R9" i="7"/>
  <c r="L8" i="7"/>
  <c r="L6" i="7"/>
  <c r="K6" i="7"/>
  <c r="L5" i="7"/>
  <c r="K5" i="7"/>
  <c r="L13" i="7"/>
  <c r="R7" i="7"/>
  <c r="E7" i="7" s="1"/>
  <c r="S7" i="7" s="1"/>
  <c r="L13" i="3"/>
  <c r="K13" i="3"/>
  <c r="L8" i="3"/>
  <c r="Q12" i="3"/>
  <c r="M12" i="3"/>
  <c r="L12" i="3"/>
  <c r="Q11" i="3"/>
  <c r="M11" i="3"/>
  <c r="L11" i="3"/>
  <c r="L10" i="3"/>
  <c r="Q10" i="3"/>
  <c r="Q9" i="3"/>
  <c r="M10" i="3"/>
  <c r="M9" i="3"/>
  <c r="L9" i="3"/>
  <c r="M8" i="3"/>
  <c r="Q8" i="3"/>
  <c r="V13" i="8" l="1"/>
  <c r="E13" i="8" s="1"/>
  <c r="W16" i="8"/>
  <c r="X13" i="8" s="1"/>
  <c r="U7" i="8"/>
  <c r="E17" i="8"/>
  <c r="W17" i="8" s="1"/>
  <c r="Y14" i="8" s="1"/>
  <c r="W14" i="8"/>
  <c r="V11" i="8"/>
  <c r="E11" i="8" s="1"/>
  <c r="W11" i="8" s="1"/>
  <c r="V9" i="8"/>
  <c r="V8" i="8"/>
  <c r="E8" i="8" s="1"/>
  <c r="W8" i="8" s="1"/>
  <c r="V6" i="8"/>
  <c r="E6" i="8" s="1"/>
  <c r="W6" i="8" s="1"/>
  <c r="V5" i="8"/>
  <c r="S12" i="7"/>
  <c r="U10" i="7" s="1"/>
  <c r="R8" i="7"/>
  <c r="E8" i="7" s="1"/>
  <c r="S8" i="7" s="1"/>
  <c r="R13" i="3"/>
  <c r="E13" i="3" s="1"/>
  <c r="S13" i="3" s="1"/>
  <c r="R10" i="7"/>
  <c r="R11" i="7"/>
  <c r="R6" i="7"/>
  <c r="R13" i="7"/>
  <c r="E13" i="7" s="1"/>
  <c r="R5" i="7"/>
  <c r="E9" i="7"/>
  <c r="S9" i="7" s="1"/>
  <c r="N9" i="3"/>
  <c r="P9" i="3" s="1"/>
  <c r="N11" i="3"/>
  <c r="N12" i="3"/>
  <c r="N10" i="3"/>
  <c r="P10" i="3" s="1"/>
  <c r="R10" i="3" s="1"/>
  <c r="O10" i="3" s="1"/>
  <c r="N8" i="3"/>
  <c r="P8" i="3" s="1"/>
  <c r="R5" i="3"/>
  <c r="E5" i="3" s="1"/>
  <c r="S5" i="3" s="1"/>
  <c r="R7" i="3"/>
  <c r="E7" i="3" s="1"/>
  <c r="S7" i="3" s="1"/>
  <c r="R6" i="3"/>
  <c r="E6" i="3" s="1"/>
  <c r="S6" i="3" s="1"/>
  <c r="V7" i="8" l="1"/>
  <c r="E7" i="8" s="1"/>
  <c r="W7" i="8" s="1"/>
  <c r="W13" i="8"/>
  <c r="X11" i="8" s="1"/>
  <c r="E9" i="8"/>
  <c r="W9" i="8" s="1"/>
  <c r="Y8" i="8" s="1"/>
  <c r="E5" i="8"/>
  <c r="W5" i="8" s="1"/>
  <c r="U7" i="7"/>
  <c r="E11" i="7"/>
  <c r="S11" i="7" s="1"/>
  <c r="E10" i="7"/>
  <c r="S10" i="7" s="1"/>
  <c r="E6" i="7"/>
  <c r="S6" i="7" s="1"/>
  <c r="S13" i="7"/>
  <c r="T13" i="7" s="1"/>
  <c r="E5" i="7"/>
  <c r="S5" i="7" s="1"/>
  <c r="R9" i="3"/>
  <c r="O9" i="3" s="1"/>
  <c r="P11" i="3"/>
  <c r="R11" i="3" s="1"/>
  <c r="P12" i="3"/>
  <c r="R12" i="3" s="1"/>
  <c r="E10" i="3"/>
  <c r="S10" i="3" s="1"/>
  <c r="R8" i="3"/>
  <c r="U7" i="3"/>
  <c r="T5" i="3"/>
  <c r="X7" i="8" l="1"/>
  <c r="W15" i="8"/>
  <c r="T8" i="7"/>
  <c r="Y6" i="7"/>
  <c r="T5" i="7"/>
  <c r="O11" i="3"/>
  <c r="E11" i="3"/>
  <c r="S11" i="3" s="1"/>
  <c r="O12" i="3"/>
  <c r="E12" i="3"/>
  <c r="S12" i="3" s="1"/>
  <c r="E9" i="3"/>
  <c r="S9" i="3" s="1"/>
  <c r="O8" i="3"/>
  <c r="E8" i="3"/>
  <c r="S8" i="3" s="1"/>
  <c r="U10" i="3" l="1"/>
  <c r="Y6" i="3" s="1"/>
  <c r="AC6" i="8"/>
  <c r="Z6" i="8"/>
  <c r="C5" i="5" s="1"/>
  <c r="V6" i="7"/>
  <c r="C4" i="5" s="1"/>
  <c r="T8" i="3"/>
  <c r="V6" i="3" s="1"/>
  <c r="C7" i="5" s="1"/>
  <c r="G4" i="5" l="1"/>
</calcChain>
</file>

<file path=xl/sharedStrings.xml><?xml version="1.0" encoding="utf-8"?>
<sst xmlns="http://schemas.openxmlformats.org/spreadsheetml/2006/main" count="355" uniqueCount="176">
  <si>
    <t>Team-Based Care and Practice Organization (TC)</t>
  </si>
  <si>
    <t xml:space="preserve">Criteria </t>
  </si>
  <si>
    <t xml:space="preserve">                                                    Evidence </t>
  </si>
  <si>
    <t>Criteria Met</t>
  </si>
  <si>
    <t>Type of Evidence             (Drop-down menu)</t>
  </si>
  <si>
    <t>Notes on Evidence</t>
  </si>
  <si>
    <t xml:space="preserve">Shared Evidence?                  (Checkbox only available for criteria in which shared evidence is available and tinted for those that only allow partially shared evidence)               </t>
  </si>
  <si>
    <t>TC 01 (Core)
PCMH Transformation Leads</t>
  </si>
  <si>
    <t>Details about the Clinician Lead available</t>
  </si>
  <si>
    <t>Details about the PCMH Manager available</t>
  </si>
  <si>
    <t xml:space="preserve">   Core Criteria Met</t>
  </si>
  <si>
    <t xml:space="preserve">         Elective Credits Earned</t>
  </si>
  <si>
    <t>TC 02 (Core)
Structure &amp; Staff Responsibilites</t>
  </si>
  <si>
    <t>Staff Structure Overview</t>
  </si>
  <si>
    <t>Description of staff roles, skills, and responsibilities</t>
  </si>
  <si>
    <t>out of 5</t>
  </si>
  <si>
    <t>TC 03 (1 Credit)
External PCMH Collaborations</t>
  </si>
  <si>
    <t>Description of involvement in external collaborative activity</t>
  </si>
  <si>
    <t>TC 04 (2 Credits)
Patient/Family/Caregiver Involvment in Governance</t>
  </si>
  <si>
    <t>Documented Process</t>
  </si>
  <si>
    <t>Evidence of Implementation</t>
  </si>
  <si>
    <t xml:space="preserve">TC 05 (2 Credits)
Certified Electronic Health Record System
</t>
  </si>
  <si>
    <t>Name of Electronic Health Records System</t>
  </si>
  <si>
    <t>TC 06 (Core)
Individual Patient Care Meetings/Communication</t>
  </si>
  <si>
    <t>TC 07 (Core)
Staff Involvement in Quality Improvement</t>
  </si>
  <si>
    <t>TC 08 (2 Credits)
Behavioral Health Care Manager</t>
  </si>
  <si>
    <t>Identified behavioral healthcare manager</t>
  </si>
  <si>
    <t>TC 09 (Core)
Medical Home Information</t>
  </si>
  <si>
    <t xml:space="preserve"> </t>
  </si>
  <si>
    <t>Knowing and Managing Your Patients (KM)</t>
  </si>
  <si>
    <t>KM 01 (Core)
Problem Lists</t>
  </si>
  <si>
    <t>Report</t>
  </si>
  <si>
    <t>KM 06</t>
  </si>
  <si>
    <t>KM 02 (Core)
Comprehensive Health Assessment</t>
  </si>
  <si>
    <t>out of 10</t>
  </si>
  <si>
    <t>KM 03 (Core)
Depression Screening</t>
  </si>
  <si>
    <t>Report or Documented Process</t>
  </si>
  <si>
    <t>KM 04 (1 Credits)
Behavioral Health Screenings</t>
  </si>
  <si>
    <t xml:space="preserve">KM 05 (1 Credits)
Oral Health Assessment &amp; Services
</t>
  </si>
  <si>
    <t>KM 06 (1 Credit)
Predominant Conditions &amp; Concerns</t>
  </si>
  <si>
    <t>Ilist of top priority conditions and concerns</t>
  </si>
  <si>
    <t>KM 07 (2 Credits)
Social Determinants of Health</t>
  </si>
  <si>
    <t>KM 08 (1 Credits)
Patient Materials</t>
  </si>
  <si>
    <t>KM 09 (Core)
Diversity</t>
  </si>
  <si>
    <t>KM 10 (Core)
Language</t>
  </si>
  <si>
    <t>KM 11 (1 credit)
Population Needs</t>
  </si>
  <si>
    <t xml:space="preserve">Evidence of Implementation                          QI 05  &amp; QI 13             </t>
  </si>
  <si>
    <r>
      <t xml:space="preserve">Evidence of Implementation for:   
   </t>
    </r>
    <r>
      <rPr>
        <b/>
        <sz val="14"/>
        <color theme="1"/>
        <rFont val="Arial"/>
        <family val="2"/>
        <scheme val="minor"/>
      </rPr>
      <t xml:space="preserve">   B                   C</t>
    </r>
  </si>
  <si>
    <t>KM 12 (Core)
Proactive Reminders</t>
  </si>
  <si>
    <t>KM 13 (Only credit for C)</t>
  </si>
  <si>
    <t>Report/List for A,B,C&amp;D   Outreach Materials for A,B,C,&amp;D</t>
  </si>
  <si>
    <t>KM 13 (2 Credits)
Excellence in Performance</t>
  </si>
  <si>
    <t>HSRP or DRP recognition for at least 75% of eligible clinicians</t>
  </si>
  <si>
    <t>KM 14 (Core)
Medication Reconciliation</t>
  </si>
  <si>
    <t>KM 15 (Core)
Medication Lists</t>
  </si>
  <si>
    <t>KM 16 (1 Credit)
New Prescription Education</t>
  </si>
  <si>
    <t>KM 17 (1 Credit)
Medication Responses &amp; Barriers</t>
  </si>
  <si>
    <t>KM 18 (1 Credit)
Controlled Substance Database Review</t>
  </si>
  <si>
    <t>KM 19 (2 Credits)
Prescription Claims Data</t>
  </si>
  <si>
    <t>KM 20 (Core)
Clinical Decision Support</t>
  </si>
  <si>
    <t>Identifies conditions, source of guidlelines</t>
  </si>
  <si>
    <t>KM 21 (Core)
Community Resource Needs</t>
  </si>
  <si>
    <t>List of key patient needs and concerns</t>
  </si>
  <si>
    <t>KM 22 (1 Credit)
Access to Educational Resources</t>
  </si>
  <si>
    <t>KM 23 (1 Credit)
Oral Health Education</t>
  </si>
  <si>
    <t>KM 24 (1 Credit)
Shared Decision-Making Aids</t>
  </si>
  <si>
    <t>KM 25 (1 Credit)
School/Intervention Agency Engagement</t>
  </si>
  <si>
    <t>KM 26 (1 Credit)
Community Resource List</t>
  </si>
  <si>
    <t>List of resources</t>
  </si>
  <si>
    <t>KM 27 (1 Credit)
Community Resource Assessment</t>
  </si>
  <si>
    <t>KM 28 (2 Credit)
Case Conferences</t>
  </si>
  <si>
    <t>KM 29 (1 Credit)
Opioid Treatment Agreement</t>
  </si>
  <si>
    <t>Patient-Centered Access and Continuity (AC)</t>
  </si>
  <si>
    <t>AC 01 (Core)
Access Needs &amp; Preferences</t>
  </si>
  <si>
    <t>AC 02 (Core)
Same-Day Appointments</t>
  </si>
  <si>
    <t>out of 7</t>
  </si>
  <si>
    <t>AC 03 (Core)
Appointments Outside Business Hours</t>
  </si>
  <si>
    <t>AC 04 (Core)
Timely Clinical Advice by Telephone</t>
  </si>
  <si>
    <t xml:space="preserve">AC 05 (Core)
Clinical Advice Documentation
</t>
  </si>
  <si>
    <t>AC 06 (1 Credit)
Alternative Appointments</t>
  </si>
  <si>
    <t>AC 07 (1 Credit)
Electronic Patient Requests</t>
  </si>
  <si>
    <t>AC 08 (1 Credit)
Two-Way Electronic Communication</t>
  </si>
  <si>
    <t>AC 09 (1 Credit)
Equity of Access</t>
  </si>
  <si>
    <t>AC 10 (Core)
Personal Clinician Selection</t>
  </si>
  <si>
    <t>AC 11 (Core)
Patient Visits with Clinician/Team</t>
  </si>
  <si>
    <t xml:space="preserve">AC 12 (2 Credits)
Continuity of Medical Record Information </t>
  </si>
  <si>
    <t>AC 13 (1 Credit)
Panel Size Review &amp; Management</t>
  </si>
  <si>
    <t xml:space="preserve">AC 14 (1 Credit)
External Panel Review &amp; Reconcilliation </t>
  </si>
  <si>
    <t>Care Management and Support (CM)</t>
  </si>
  <si>
    <t xml:space="preserve">Shared Evidence?                  (Checkbox only available for criteria in which shared evidence is available and tinted for those that only allow partially shared evidence)         </t>
  </si>
  <si>
    <t xml:space="preserve">CM 01 (Core)
Identifying Patients for Care Management
</t>
  </si>
  <si>
    <r>
      <t xml:space="preserve">Protocol for identifying patients for care management </t>
    </r>
    <r>
      <rPr>
        <sz val="11"/>
        <color theme="1"/>
        <rFont val="Arial"/>
        <family val="2"/>
        <scheme val="minor"/>
      </rPr>
      <t xml:space="preserve"> </t>
    </r>
  </si>
  <si>
    <t>CM 03</t>
  </si>
  <si>
    <t>CM 02 (Core)
Monitoring Patients for Care Management</t>
  </si>
  <si>
    <t>out of 4</t>
  </si>
  <si>
    <t>CM 03 (2 Credits)
Comprehensive Risk-Stratification Process</t>
  </si>
  <si>
    <t xml:space="preserve">CM 04 (Core)
Person-Centered Care Plans
</t>
  </si>
  <si>
    <t xml:space="preserve">Report </t>
  </si>
  <si>
    <t>Record Review Workbook and Patient Examples</t>
  </si>
  <si>
    <t xml:space="preserve">CM 05 (Core)
Written Care Plans
</t>
  </si>
  <si>
    <t xml:space="preserve">CM 06 (1 Credit)
Patient Preferences &amp; Goals
</t>
  </si>
  <si>
    <t>CM 07 (1 Credit)
Patient Barriers to Goals</t>
  </si>
  <si>
    <t>CM 08 (1 Credit)
Self-Management Plans</t>
  </si>
  <si>
    <t>CM 09 (1 Credit)
Care Plan Integration</t>
  </si>
  <si>
    <t>Document</t>
  </si>
  <si>
    <t>Text</t>
  </si>
  <si>
    <t>Link</t>
  </si>
  <si>
    <t>Virtual Review</t>
  </si>
  <si>
    <t>Attestation</t>
  </si>
  <si>
    <t>Review</t>
  </si>
  <si>
    <t>Care Coordination and Care Transitions (CC)</t>
  </si>
  <si>
    <t xml:space="preserve">Shared Evidence?                  (Checkbox only available for criteria in which shared evidence is available and tinted for those that only allow partially shared evidence)      </t>
  </si>
  <si>
    <t>CC 01 (Core)
Lab &amp; Imaging Test Mangement</t>
  </si>
  <si>
    <t>CC 02 (1 Credit)
Newborn Screenings</t>
  </si>
  <si>
    <t>CC 03 (2 Credits)
Appropriate Use for Labs &amp; Imaging</t>
  </si>
  <si>
    <t>CC 04 (Core)
Referral Management</t>
  </si>
  <si>
    <t xml:space="preserve">CC 05 (2 Credits)
Appropriate Referrals
</t>
  </si>
  <si>
    <t xml:space="preserve">CC 06 (1 Credit)
Commonly Used Specialists Identification </t>
  </si>
  <si>
    <t>CC 07 (2 Credits)
Performance Information for Specialist Referrals</t>
  </si>
  <si>
    <t>Data Source</t>
  </si>
  <si>
    <t>Examples</t>
  </si>
  <si>
    <t>CC 08 (1 Credits)
Specialist Referral Expectations</t>
  </si>
  <si>
    <t>Agreement</t>
  </si>
  <si>
    <t xml:space="preserve">CC 09 (2 Credits)
Behavioral Health Referral Expectations </t>
  </si>
  <si>
    <t xml:space="preserve">Documented Process &amp; Evidence of Implementation </t>
  </si>
  <si>
    <t>CC 10 (2 Credits)
Behavioral Health Integrations</t>
  </si>
  <si>
    <t>CC 11 (1 credit)
Referral Monitoring</t>
  </si>
  <si>
    <t xml:space="preserve">CC 12 (1 Credit)
Co-Management Arrangements </t>
  </si>
  <si>
    <t>CC 13 (2 Credits)
Connects to Financial Resources</t>
  </si>
  <si>
    <t>CC 14 (Core)
Identifying Unplanned Hospital &amp; ED Visits</t>
  </si>
  <si>
    <t>CC 15 (Core)
Sharing Clinical Information</t>
  </si>
  <si>
    <t>CC 16 (Core)
Post-Hospital/ED Visit Follow-up</t>
  </si>
  <si>
    <t>Evidence of Follow-Up</t>
  </si>
  <si>
    <t xml:space="preserve">CC 17 (1 Credit)
Acute Care After Hours Coordination </t>
  </si>
  <si>
    <t xml:space="preserve">CC 18 (1 Credit)
Information Exchange during Hospitalization </t>
  </si>
  <si>
    <t xml:space="preserve">CC 19 (1 Credit)
Patient Discharge Summaries </t>
  </si>
  <si>
    <t>CC 20 (1 Credit)
Care Plan Collaboration for Practice Transitions</t>
  </si>
  <si>
    <t>CC 21 (Up to 3 Credits)
External Electronic Exchange of Information</t>
  </si>
  <si>
    <t>Evidence of Implementation for:
A                             B                            C</t>
  </si>
  <si>
    <t>Performance Measurement and Quality Improvement (QI)</t>
  </si>
  <si>
    <t>QI 01 (Core)
Clinical Quality Measures</t>
  </si>
  <si>
    <t>QI 02 (Core)
Resource Stewardship Measures</t>
  </si>
  <si>
    <t>out of 9</t>
  </si>
  <si>
    <t>QI 03 (Core)
Appointment Availability Assessment</t>
  </si>
  <si>
    <t>QI 04 (Core)
Patient Experience Feedback</t>
  </si>
  <si>
    <t xml:space="preserve">QI 05 (1 Credits)
Health Disparities Assessment
</t>
  </si>
  <si>
    <t>Quality Improvement Worksheet</t>
  </si>
  <si>
    <t>QI 06 (1 Credit)
Validated Patient Experience Survey Use</t>
  </si>
  <si>
    <t>QI 07 (2 Credits)
Vulnerable Patient Feedback</t>
  </si>
  <si>
    <t>QI 08 (Core)
Goals &amp; Actions to Improve Clinical Quality Measures</t>
  </si>
  <si>
    <t>QI 09 (Core)
Goals &amp; Actions to Improve Resource Stewardship Measures</t>
  </si>
  <si>
    <t>QI 10 (Core)
Goals &amp; Actions to Improve Appointment Availability</t>
  </si>
  <si>
    <t>QI 11 (Core)
Goals &amp; Actions to Improve Patient Experience</t>
  </si>
  <si>
    <t>QI 12 (2 Credits)
Improved Performance</t>
  </si>
  <si>
    <t>QI 13 (1 Credit)
Goals &amp; Actions to Improve Disparities in Care/Service</t>
  </si>
  <si>
    <t>QI 14 (2 Credits)
Improved Performance for Disparities in Care/Service</t>
  </si>
  <si>
    <t>QI 15 (Core)
Reporting Performance Within the Practice</t>
  </si>
  <si>
    <t>QI 16 (1 Credit)
Reporting Performance Publicly or with Patients</t>
  </si>
  <si>
    <t>QI 17 (2 Credits)
Patient/Family/Caregiver Involvement in Quality Improvement</t>
  </si>
  <si>
    <t>QI 18 (2 Credits)
Reporting Performance Measures to Medicare/Medicaid</t>
  </si>
  <si>
    <t>Evidence of Submission</t>
  </si>
  <si>
    <t>QI 19 (Up to 2 Credits)
Value-Based Agreements</t>
  </si>
  <si>
    <t>Agreement or Evidence of Implementation for A (Also click this if you have B)</t>
  </si>
  <si>
    <t>Agreement or Evidence of Implementation for B</t>
  </si>
  <si>
    <r>
      <t xml:space="preserve">                                                                    </t>
    </r>
    <r>
      <rPr>
        <b/>
        <sz val="26"/>
        <color theme="0"/>
        <rFont val="Arial"/>
        <family val="2"/>
        <scheme val="minor"/>
      </rPr>
      <t xml:space="preserve">      Progress</t>
    </r>
  </si>
  <si>
    <t>Content Areas</t>
  </si>
  <si>
    <t>All Core Criteria Met</t>
  </si>
  <si>
    <r>
      <t xml:space="preserve">    </t>
    </r>
    <r>
      <rPr>
        <b/>
        <sz val="16"/>
        <color theme="1"/>
        <rFont val="Arial"/>
        <family val="2"/>
        <scheme val="minor"/>
      </rPr>
      <t xml:space="preserve"> Total Elective Credits Earned</t>
    </r>
  </si>
  <si>
    <t>TC</t>
  </si>
  <si>
    <t>out of 25</t>
  </si>
  <si>
    <t>KM</t>
  </si>
  <si>
    <t>AC</t>
  </si>
  <si>
    <t>CM</t>
  </si>
  <si>
    <t>CC</t>
  </si>
  <si>
    <t>QI</t>
  </si>
  <si>
    <t>CM 10 (1 Credit)
Person-Driven Outcomes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</si>
</sst>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20"/>
      <color theme="0"/>
      <name val="Arial"/>
      <family val="2"/>
      <scheme val="minor"/>
    </font>
    <font>
      <sz val="26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C00000"/>
      <name val="Arial"/>
      <family val="2"/>
      <scheme val="minor"/>
    </font>
    <font>
      <sz val="12"/>
      <color rgb="FFC00000"/>
      <name val="Arial"/>
      <family val="2"/>
      <scheme val="minor"/>
    </font>
    <font>
      <b/>
      <sz val="18"/>
      <color theme="0"/>
      <name val="Arial"/>
      <family val="2"/>
      <scheme val="minor"/>
    </font>
    <font>
      <b/>
      <sz val="26"/>
      <color theme="0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name val="Arial"/>
      <family val="2"/>
      <scheme val="minor"/>
    </font>
    <font>
      <b/>
      <sz val="14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4" fillId="2" borderId="0" xfId="0" applyFont="1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5" fillId="0" borderId="0" xfId="0" applyFont="1"/>
    <xf numFmtId="0" fontId="1" fillId="0" borderId="0" xfId="0" applyFont="1" applyAlignment="1">
      <alignment horizontal="left"/>
    </xf>
    <xf numFmtId="0" fontId="0" fillId="0" borderId="2" xfId="0" applyBorder="1"/>
    <xf numFmtId="0" fontId="0" fillId="6" borderId="0" xfId="0" applyFill="1"/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2" borderId="0" xfId="0" applyFont="1" applyFill="1"/>
    <xf numFmtId="0" fontId="6" fillId="0" borderId="0" xfId="0" applyFont="1"/>
    <xf numFmtId="0" fontId="12" fillId="5" borderId="0" xfId="0" applyFont="1" applyFill="1"/>
    <xf numFmtId="0" fontId="6" fillId="0" borderId="9" xfId="0" applyFont="1" applyBorder="1"/>
    <xf numFmtId="0" fontId="0" fillId="0" borderId="8" xfId="0" applyBorder="1"/>
    <xf numFmtId="0" fontId="6" fillId="0" borderId="10" xfId="0" applyFont="1" applyBorder="1"/>
    <xf numFmtId="0" fontId="0" fillId="0" borderId="11" xfId="0" applyBorder="1"/>
    <xf numFmtId="0" fontId="6" fillId="0" borderId="14" xfId="0" applyFont="1" applyBorder="1"/>
    <xf numFmtId="0" fontId="0" fillId="0" borderId="15" xfId="0" applyBorder="1"/>
    <xf numFmtId="0" fontId="6" fillId="0" borderId="16" xfId="0" applyFont="1" applyBorder="1"/>
    <xf numFmtId="0" fontId="8" fillId="6" borderId="0" xfId="0" applyFont="1" applyFill="1"/>
    <xf numFmtId="0" fontId="9" fillId="6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top"/>
    </xf>
    <xf numFmtId="0" fontId="0" fillId="3" borderId="17" xfId="0" applyFill="1" applyBorder="1"/>
    <xf numFmtId="0" fontId="6" fillId="0" borderId="13" xfId="0" applyFont="1" applyBorder="1"/>
    <xf numFmtId="0" fontId="0" fillId="0" borderId="7" xfId="0" applyBorder="1"/>
    <xf numFmtId="0" fontId="0" fillId="2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0" borderId="0" xfId="0" applyAlignment="1">
      <alignment vertical="top"/>
    </xf>
    <xf numFmtId="0" fontId="0" fillId="6" borderId="20" xfId="0" applyFill="1" applyBorder="1" applyAlignment="1">
      <alignment horizontal="center" vertical="top"/>
    </xf>
    <xf numFmtId="0" fontId="0" fillId="6" borderId="19" xfId="0" applyFill="1" applyBorder="1" applyAlignment="1">
      <alignment horizontal="center" vertical="top"/>
    </xf>
    <xf numFmtId="0" fontId="8" fillId="6" borderId="0" xfId="0" applyFont="1" applyFill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0" fillId="0" borderId="18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8" fillId="6" borderId="0" xfId="0" applyFont="1" applyFill="1" applyAlignment="1">
      <alignment horizontal="left" wrapText="1"/>
    </xf>
    <xf numFmtId="0" fontId="14" fillId="0" borderId="0" xfId="0" applyFont="1"/>
    <xf numFmtId="0" fontId="15" fillId="6" borderId="0" xfId="0" applyFont="1" applyFill="1"/>
    <xf numFmtId="0" fontId="0" fillId="0" borderId="4" xfId="0" applyBorder="1" applyAlignment="1">
      <alignment horizontal="left" vertical="top"/>
    </xf>
    <xf numFmtId="0" fontId="0" fillId="0" borderId="2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8" xfId="0" applyBorder="1" applyAlignment="1">
      <alignment horizontal="left" vertical="top" wrapText="1"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5" borderId="32" xfId="0" applyFont="1" applyFill="1" applyBorder="1"/>
    <xf numFmtId="0" fontId="0" fillId="5" borderId="32" xfId="0" applyFill="1" applyBorder="1"/>
    <xf numFmtId="0" fontId="0" fillId="3" borderId="23" xfId="0" applyFill="1" applyBorder="1"/>
    <xf numFmtId="0" fontId="9" fillId="6" borderId="0" xfId="0" applyFont="1" applyFill="1"/>
    <xf numFmtId="0" fontId="0" fillId="3" borderId="36" xfId="0" applyFill="1" applyBorder="1"/>
    <xf numFmtId="0" fontId="0" fillId="6" borderId="1" xfId="0" applyFill="1" applyBorder="1" applyAlignment="1">
      <alignment vertical="top"/>
    </xf>
    <xf numFmtId="0" fontId="0" fillId="0" borderId="18" xfId="0" applyBorder="1" applyAlignment="1">
      <alignment horizontal="center" vertical="top" wrapText="1"/>
    </xf>
    <xf numFmtId="0" fontId="0" fillId="6" borderId="25" xfId="0" applyFill="1" applyBorder="1" applyAlignment="1">
      <alignment horizontal="left" vertical="top" wrapText="1"/>
    </xf>
    <xf numFmtId="0" fontId="0" fillId="6" borderId="26" xfId="0" applyFill="1" applyBorder="1" applyAlignment="1">
      <alignment horizontal="left" vertical="top" wrapText="1"/>
    </xf>
    <xf numFmtId="0" fontId="0" fillId="6" borderId="39" xfId="0" applyFill="1" applyBorder="1" applyAlignment="1">
      <alignment horizontal="left" vertical="top" wrapText="1"/>
    </xf>
    <xf numFmtId="0" fontId="0" fillId="6" borderId="34" xfId="0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7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3" xfId="0" applyFon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6" borderId="25" xfId="0" applyFill="1" applyBorder="1" applyAlignment="1">
      <alignment vertical="top"/>
    </xf>
    <xf numFmtId="0" fontId="7" fillId="0" borderId="25" xfId="0" applyFont="1" applyBorder="1" applyAlignment="1">
      <alignment horizontal="left" vertical="top"/>
    </xf>
    <xf numFmtId="0" fontId="0" fillId="0" borderId="25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7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2" fillId="0" borderId="38" xfId="0" applyFont="1" applyBorder="1"/>
    <xf numFmtId="0" fontId="2" fillId="0" borderId="42" xfId="0" applyFont="1" applyBorder="1"/>
    <xf numFmtId="0" fontId="2" fillId="0" borderId="43" xfId="0" applyFont="1" applyBorder="1"/>
    <xf numFmtId="0" fontId="0" fillId="0" borderId="38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2" xfId="0" applyBorder="1" applyAlignment="1">
      <alignment horizontal="left" vertical="top"/>
    </xf>
    <xf numFmtId="0" fontId="8" fillId="6" borderId="2" xfId="0" applyFont="1" applyFill="1" applyBorder="1"/>
    <xf numFmtId="0" fontId="0" fillId="0" borderId="3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8" fillId="6" borderId="3" xfId="0" applyFont="1" applyFill="1" applyBorder="1"/>
    <xf numFmtId="0" fontId="0" fillId="6" borderId="3" xfId="0" applyFill="1" applyBorder="1" applyAlignment="1">
      <alignment vertical="top"/>
    </xf>
    <xf numFmtId="0" fontId="0" fillId="6" borderId="4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3" xfId="0" applyBorder="1"/>
    <xf numFmtId="0" fontId="0" fillId="0" borderId="4" xfId="0" applyBorder="1" applyAlignment="1">
      <alignment vertical="top"/>
    </xf>
    <xf numFmtId="0" fontId="0" fillId="0" borderId="7" xfId="0" applyBorder="1" applyAlignment="1">
      <alignment horizontal="left" vertical="top"/>
    </xf>
    <xf numFmtId="0" fontId="0" fillId="3" borderId="6" xfId="0" applyFill="1" applyBorder="1"/>
    <xf numFmtId="0" fontId="7" fillId="0" borderId="4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0" fillId="0" borderId="48" xfId="0" applyBorder="1" applyAlignment="1">
      <alignment horizontal="left" wrapText="1"/>
    </xf>
    <xf numFmtId="0" fontId="1" fillId="0" borderId="50" xfId="0" applyFont="1" applyBorder="1" applyAlignment="1">
      <alignment horizontal="left"/>
    </xf>
    <xf numFmtId="0" fontId="5" fillId="0" borderId="45" xfId="0" applyFont="1" applyBorder="1"/>
    <xf numFmtId="0" fontId="0" fillId="4" borderId="50" xfId="0" applyFill="1" applyBorder="1"/>
    <xf numFmtId="0" fontId="0" fillId="0" borderId="50" xfId="0" applyBorder="1"/>
    <xf numFmtId="0" fontId="0" fillId="7" borderId="35" xfId="0" applyFill="1" applyBorder="1" applyAlignment="1">
      <alignment horizontal="left" vertical="top"/>
    </xf>
    <xf numFmtId="0" fontId="0" fillId="7" borderId="4" xfId="0" applyFill="1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51" xfId="0" applyBorder="1" applyAlignment="1">
      <alignment horizontal="center" vertical="top" wrapText="1"/>
    </xf>
    <xf numFmtId="0" fontId="0" fillId="0" borderId="49" xfId="0" applyBorder="1" applyAlignment="1">
      <alignment horizontal="left" vertical="top" wrapText="1"/>
    </xf>
    <xf numFmtId="0" fontId="0" fillId="0" borderId="52" xfId="0" applyBorder="1" applyAlignment="1">
      <alignment horizontal="center" vertical="top" wrapText="1"/>
    </xf>
    <xf numFmtId="0" fontId="0" fillId="0" borderId="49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0" fillId="0" borderId="22" xfId="0" applyBorder="1" applyAlignment="1">
      <alignment horizontal="center" vertical="top" wrapText="1"/>
    </xf>
    <xf numFmtId="0" fontId="2" fillId="0" borderId="44" xfId="0" applyFont="1" applyBorder="1"/>
    <xf numFmtId="0" fontId="0" fillId="7" borderId="21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top" wrapText="1"/>
    </xf>
    <xf numFmtId="0" fontId="0" fillId="0" borderId="18" xfId="0" applyBorder="1" applyAlignment="1">
      <alignment horizontal="left" vertical="top"/>
    </xf>
    <xf numFmtId="0" fontId="0" fillId="0" borderId="20" xfId="0" applyBorder="1" applyAlignment="1">
      <alignment horizontal="center" vertical="top" wrapText="1"/>
    </xf>
    <xf numFmtId="0" fontId="7" fillId="0" borderId="56" xfId="0" applyFont="1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32" xfId="0" applyBorder="1" applyAlignment="1">
      <alignment horizontal="center" vertical="top" wrapText="1"/>
    </xf>
    <xf numFmtId="0" fontId="0" fillId="0" borderId="32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8" fillId="6" borderId="32" xfId="0" applyFont="1" applyFill="1" applyBorder="1" applyAlignment="1">
      <alignment horizontal="left" vertical="top"/>
    </xf>
    <xf numFmtId="0" fontId="8" fillId="6" borderId="32" xfId="0" applyFont="1" applyFill="1" applyBorder="1"/>
    <xf numFmtId="0" fontId="0" fillId="0" borderId="55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6" borderId="24" xfId="0" applyFill="1" applyBorder="1" applyAlignment="1">
      <alignment horizontal="left" vertical="top" wrapText="1"/>
    </xf>
    <xf numFmtId="0" fontId="0" fillId="6" borderId="58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5" borderId="32" xfId="0" applyFill="1" applyBorder="1" applyAlignment="1">
      <alignment horizontal="left" vertical="top"/>
    </xf>
    <xf numFmtId="0" fontId="0" fillId="7" borderId="41" xfId="0" applyFill="1" applyBorder="1" applyAlignment="1">
      <alignment horizontal="left" vertical="top"/>
    </xf>
    <xf numFmtId="0" fontId="7" fillId="7" borderId="33" xfId="0" applyFont="1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0" fontId="8" fillId="6" borderId="0" xfId="0" applyFont="1" applyFill="1" applyAlignment="1">
      <alignment horizontal="left"/>
    </xf>
    <xf numFmtId="0" fontId="8" fillId="6" borderId="2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8" fillId="6" borderId="2" xfId="0" applyFont="1" applyFill="1" applyBorder="1" applyAlignment="1">
      <alignment horizontal="left" vertical="top"/>
    </xf>
    <xf numFmtId="0" fontId="8" fillId="6" borderId="3" xfId="0" applyFont="1" applyFill="1" applyBorder="1" applyAlignment="1">
      <alignment horizontal="left" vertical="top"/>
    </xf>
    <xf numFmtId="0" fontId="0" fillId="0" borderId="5" xfId="0" applyBorder="1"/>
    <xf numFmtId="0" fontId="0" fillId="6" borderId="30" xfId="0" applyFill="1" applyBorder="1" applyAlignment="1">
      <alignment horizontal="left" vertical="top" wrapText="1"/>
    </xf>
    <xf numFmtId="0" fontId="0" fillId="0" borderId="59" xfId="0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/>
    <xf numFmtId="0" fontId="0" fillId="0" borderId="32" xfId="0" applyBorder="1" applyAlignment="1">
      <alignment horizontal="left"/>
    </xf>
    <xf numFmtId="0" fontId="0" fillId="0" borderId="41" xfId="0" applyBorder="1"/>
    <xf numFmtId="0" fontId="7" fillId="6" borderId="18" xfId="0" applyFont="1" applyFill="1" applyBorder="1" applyAlignment="1">
      <alignment horizontal="left" vertical="top"/>
    </xf>
    <xf numFmtId="0" fontId="0" fillId="6" borderId="35" xfId="0" applyFill="1" applyBorder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0" fillId="6" borderId="20" xfId="0" applyFill="1" applyBorder="1" applyAlignment="1">
      <alignment horizontal="left" vertical="top"/>
    </xf>
    <xf numFmtId="0" fontId="0" fillId="6" borderId="24" xfId="0" applyFill="1" applyBorder="1" applyAlignment="1">
      <alignment horizontal="left" vertical="top"/>
    </xf>
    <xf numFmtId="0" fontId="7" fillId="6" borderId="4" xfId="0" applyFont="1" applyFill="1" applyBorder="1" applyAlignment="1">
      <alignment horizontal="left" vertical="top"/>
    </xf>
    <xf numFmtId="0" fontId="0" fillId="6" borderId="27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0" borderId="55" xfId="0" applyBorder="1" applyAlignment="1">
      <alignment horizontal="center" vertical="top" wrapText="1"/>
    </xf>
    <xf numFmtId="0" fontId="0" fillId="6" borderId="44" xfId="0" applyFill="1" applyBorder="1" applyAlignment="1">
      <alignment horizontal="left" wrapText="1"/>
    </xf>
    <xf numFmtId="0" fontId="0" fillId="6" borderId="1" xfId="0" applyFill="1" applyBorder="1" applyAlignment="1">
      <alignment horizontal="left" vertical="top"/>
    </xf>
    <xf numFmtId="0" fontId="0" fillId="0" borderId="20" xfId="0" applyBorder="1"/>
    <xf numFmtId="0" fontId="0" fillId="3" borderId="60" xfId="0" applyFill="1" applyBorder="1"/>
    <xf numFmtId="0" fontId="0" fillId="3" borderId="60" xfId="0" applyFill="1" applyBorder="1" applyAlignment="1">
      <alignment horizontal="left" vertical="top"/>
    </xf>
    <xf numFmtId="0" fontId="6" fillId="0" borderId="12" xfId="0" applyFont="1" applyBorder="1"/>
    <xf numFmtId="0" fontId="0" fillId="0" borderId="51" xfId="0" applyBorder="1"/>
    <xf numFmtId="0" fontId="0" fillId="0" borderId="57" xfId="0" applyBorder="1" applyAlignment="1">
      <alignment horizontal="center" vertical="top"/>
    </xf>
    <xf numFmtId="0" fontId="0" fillId="0" borderId="54" xfId="0" applyBorder="1"/>
    <xf numFmtId="0" fontId="0" fillId="0" borderId="21" xfId="0" applyBorder="1" applyAlignment="1">
      <alignment horizontal="center" vertical="top"/>
    </xf>
    <xf numFmtId="0" fontId="0" fillId="0" borderId="57" xfId="0" applyBorder="1" applyAlignment="1">
      <alignment vertical="top"/>
    </xf>
    <xf numFmtId="0" fontId="0" fillId="0" borderId="46" xfId="0" applyBorder="1"/>
    <xf numFmtId="0" fontId="0" fillId="0" borderId="52" xfId="0" applyBorder="1"/>
    <xf numFmtId="0" fontId="0" fillId="0" borderId="21" xfId="0" applyBorder="1" applyAlignment="1">
      <alignment vertical="top"/>
    </xf>
    <xf numFmtId="0" fontId="0" fillId="0" borderId="51" xfId="0" applyBorder="1" applyAlignment="1">
      <alignment horizontal="center" vertical="top"/>
    </xf>
    <xf numFmtId="0" fontId="0" fillId="0" borderId="41" xfId="0" applyBorder="1" applyAlignment="1">
      <alignment horizontal="left" vertical="top" wrapText="1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I$7" lockText="1" noThreeD="1"/>
</file>

<file path=xl/ctrlProps/ctrlProp10.xml><?xml version="1.0" encoding="utf-8"?>
<formControlPr xmlns="http://schemas.microsoft.com/office/spreadsheetml/2009/9/main" objectType="CheckBox" fmlaLink="$I$6" lockText="1" noThreeD="1"/>
</file>

<file path=xl/ctrlProps/ctrlProp100.xml><?xml version="1.0" encoding="utf-8"?>
<formControlPr xmlns="http://schemas.microsoft.com/office/spreadsheetml/2009/9/main" objectType="CheckBox" fmlaLink="$I$5" lockText="1" noThreeD="1"/>
</file>

<file path=xl/ctrlProps/ctrlProp101.xml><?xml version="1.0" encoding="utf-8"?>
<formControlPr xmlns="http://schemas.microsoft.com/office/spreadsheetml/2009/9/main" objectType="CheckBox" fmlaLink="$J$5" lockText="1" noThreeD="1"/>
</file>

<file path=xl/ctrlProps/ctrlProp102.xml><?xml version="1.0" encoding="utf-8"?>
<formControlPr xmlns="http://schemas.microsoft.com/office/spreadsheetml/2009/9/main" objectType="CheckBox" fmlaLink="$I$6" lockText="1" noThreeD="1"/>
</file>

<file path=xl/ctrlProps/ctrlProp103.xml><?xml version="1.0" encoding="utf-8"?>
<formControlPr xmlns="http://schemas.microsoft.com/office/spreadsheetml/2009/9/main" objectType="CheckBox" fmlaLink="$J$8" lockText="1" noThreeD="1"/>
</file>

<file path=xl/ctrlProps/ctrlProp104.xml><?xml version="1.0" encoding="utf-8"?>
<formControlPr xmlns="http://schemas.microsoft.com/office/spreadsheetml/2009/9/main" objectType="CheckBox" fmlaLink="$J$12" lockText="1" noThreeD="1"/>
</file>

<file path=xl/ctrlProps/ctrlProp105.xml><?xml version="1.0" encoding="utf-8"?>
<formControlPr xmlns="http://schemas.microsoft.com/office/spreadsheetml/2009/9/main" objectType="CheckBox" fmlaLink="$J$10" lockText="1" noThreeD="1"/>
</file>

<file path=xl/ctrlProps/ctrlProp106.xml><?xml version="1.0" encoding="utf-8"?>
<formControlPr xmlns="http://schemas.microsoft.com/office/spreadsheetml/2009/9/main" objectType="CheckBox" fmlaLink="$J$6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J$8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fmlaLink="$J$7" lockText="1" noThreeD="1"/>
</file>

<file path=xl/ctrlProps/ctrlProp116.xml><?xml version="1.0" encoding="utf-8"?>
<formControlPr xmlns="http://schemas.microsoft.com/office/spreadsheetml/2009/9/main" objectType="CheckBox" fmlaLink="$J$9" lockText="1" noThreeD="1"/>
</file>

<file path=xl/ctrlProps/ctrlProp117.xml><?xml version="1.0" encoding="utf-8"?>
<formControlPr xmlns="http://schemas.microsoft.com/office/spreadsheetml/2009/9/main" objectType="CheckBox" fmlaLink="$I$14" lockText="1" noThreeD="1"/>
</file>

<file path=xl/ctrlProps/ctrlProp118.xml><?xml version="1.0" encoding="utf-8"?>
<formControlPr xmlns="http://schemas.microsoft.com/office/spreadsheetml/2009/9/main" objectType="CheckBox" fmlaLink="$I$15" lockText="1" noThreeD="1"/>
</file>

<file path=xl/ctrlProps/ctrlProp119.xml><?xml version="1.0" encoding="utf-8"?>
<formControlPr xmlns="http://schemas.microsoft.com/office/spreadsheetml/2009/9/main" objectType="CheckBox" fmlaLink="$I$16" lockText="1" noThreeD="1"/>
</file>

<file path=xl/ctrlProps/ctrlProp12.xml><?xml version="1.0" encoding="utf-8"?>
<formControlPr xmlns="http://schemas.microsoft.com/office/spreadsheetml/2009/9/main" objectType="CheckBox" fmlaLink="$J$11" lockText="1" noThreeD="1"/>
</file>

<file path=xl/ctrlProps/ctrlProp120.xml><?xml version="1.0" encoding="utf-8"?>
<formControlPr xmlns="http://schemas.microsoft.com/office/spreadsheetml/2009/9/main" objectType="CheckBox" fmlaLink="$I$17" lockText="1" noThreeD="1"/>
</file>

<file path=xl/ctrlProps/ctrlProp121.xml><?xml version="1.0" encoding="utf-8"?>
<formControlPr xmlns="http://schemas.microsoft.com/office/spreadsheetml/2009/9/main" objectType="CheckBox" fmlaLink="$J$17" lockText="1" noThreeD="1"/>
</file>

<file path=xl/ctrlProps/ctrlProp122.xml><?xml version="1.0" encoding="utf-8"?>
<formControlPr xmlns="http://schemas.microsoft.com/office/spreadsheetml/2009/9/main" objectType="CheckBox" fmlaLink="$I$18" lockText="1" noThreeD="1"/>
</file>

<file path=xl/ctrlProps/ctrlProp123.xml><?xml version="1.0" encoding="utf-8"?>
<formControlPr xmlns="http://schemas.microsoft.com/office/spreadsheetml/2009/9/main" objectType="CheckBox" fmlaLink="$J$18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fmlaLink="$I$7" lockText="1" noThreeD="1"/>
</file>

<file path=xl/ctrlProps/ctrlProp129.xml><?xml version="1.0" encoding="utf-8"?>
<formControlPr xmlns="http://schemas.microsoft.com/office/spreadsheetml/2009/9/main" objectType="CheckBox" fmlaLink="$I$8" lockText="1" noThreeD="1"/>
</file>

<file path=xl/ctrlProps/ctrlProp13.xml><?xml version="1.0" encoding="utf-8"?>
<formControlPr xmlns="http://schemas.microsoft.com/office/spreadsheetml/2009/9/main" objectType="CheckBox" fmlaLink="$J$13" lockText="1" noThreeD="1"/>
</file>

<file path=xl/ctrlProps/ctrlProp130.xml><?xml version="1.0" encoding="utf-8"?>
<formControlPr xmlns="http://schemas.microsoft.com/office/spreadsheetml/2009/9/main" objectType="CheckBox" fmlaLink="$I$9" lockText="1" noThreeD="1"/>
</file>

<file path=xl/ctrlProps/ctrlProp131.xml><?xml version="1.0" encoding="utf-8"?>
<formControlPr xmlns="http://schemas.microsoft.com/office/spreadsheetml/2009/9/main" objectType="CheckBox" fmlaLink="$I$10" lockText="1" noThreeD="1"/>
</file>

<file path=xl/ctrlProps/ctrlProp132.xml><?xml version="1.0" encoding="utf-8"?>
<formControlPr xmlns="http://schemas.microsoft.com/office/spreadsheetml/2009/9/main" objectType="CheckBox" fmlaLink="$I$11" lockText="1" noThreeD="1"/>
</file>

<file path=xl/ctrlProps/ctrlProp133.xml><?xml version="1.0" encoding="utf-8"?>
<formControlPr xmlns="http://schemas.microsoft.com/office/spreadsheetml/2009/9/main" objectType="CheckBox" fmlaLink="$I$13" lockText="1" noThreeD="1"/>
</file>

<file path=xl/ctrlProps/ctrlProp134.xml><?xml version="1.0" encoding="utf-8"?>
<formControlPr xmlns="http://schemas.microsoft.com/office/spreadsheetml/2009/9/main" objectType="CheckBox" fmlaLink="$I$12" lockText="1" noThreeD="1"/>
</file>

<file path=xl/ctrlProps/ctrlProp135.xml><?xml version="1.0" encoding="utf-8"?>
<formControlPr xmlns="http://schemas.microsoft.com/office/spreadsheetml/2009/9/main" objectType="CheckBox" fmlaLink="$I$5" lockText="1" noThreeD="1"/>
</file>

<file path=xl/ctrlProps/ctrlProp136.xml><?xml version="1.0" encoding="utf-8"?>
<formControlPr xmlns="http://schemas.microsoft.com/office/spreadsheetml/2009/9/main" objectType="CheckBox" fmlaLink="$J$5" lockText="1" noThreeD="1"/>
</file>

<file path=xl/ctrlProps/ctrlProp137.xml><?xml version="1.0" encoding="utf-8"?>
<formControlPr xmlns="http://schemas.microsoft.com/office/spreadsheetml/2009/9/main" objectType="CheckBox" fmlaLink="$I$6" lockText="1" noThreeD="1"/>
</file>

<file path=xl/ctrlProps/ctrlProp138.xml><?xml version="1.0" encoding="utf-8"?>
<formControlPr xmlns="http://schemas.microsoft.com/office/spreadsheetml/2009/9/main" objectType="CheckBox" fmlaLink="$J$8" lockText="1" noThreeD="1"/>
</file>

<file path=xl/ctrlProps/ctrlProp139.xml><?xml version="1.0" encoding="utf-8"?>
<formControlPr xmlns="http://schemas.microsoft.com/office/spreadsheetml/2009/9/main" objectType="CheckBox" fmlaLink="$J$9" lockText="1" noThreeD="1"/>
</file>

<file path=xl/ctrlProps/ctrlProp14.xml><?xml version="1.0" encoding="utf-8"?>
<formControlPr xmlns="http://schemas.microsoft.com/office/spreadsheetml/2009/9/main" objectType="CheckBox" fmlaLink="$J$10" lockText="1" noThreeD="1"/>
</file>

<file path=xl/ctrlProps/ctrlProp140.xml><?xml version="1.0" encoding="utf-8"?>
<formControlPr xmlns="http://schemas.microsoft.com/office/spreadsheetml/2009/9/main" objectType="CheckBox" fmlaLink="$J$11" lockText="1" noThreeD="1"/>
</file>

<file path=xl/ctrlProps/ctrlProp141.xml><?xml version="1.0" encoding="utf-8"?>
<formControlPr xmlns="http://schemas.microsoft.com/office/spreadsheetml/2009/9/main" objectType="CheckBox" fmlaLink="$J$12" lockText="1" noThreeD="1"/>
</file>

<file path=xl/ctrlProps/ctrlProp142.xml><?xml version="1.0" encoding="utf-8"?>
<formControlPr xmlns="http://schemas.microsoft.com/office/spreadsheetml/2009/9/main" objectType="CheckBox" fmlaLink="$J$13" lockText="1" noThreeD="1"/>
</file>

<file path=xl/ctrlProps/ctrlProp143.xml><?xml version="1.0" encoding="utf-8"?>
<formControlPr xmlns="http://schemas.microsoft.com/office/spreadsheetml/2009/9/main" objectType="CheckBox" fmlaLink="$K$8" lockText="1" noThreeD="1"/>
</file>

<file path=xl/ctrlProps/ctrlProp144.xml><?xml version="1.0" encoding="utf-8"?>
<formControlPr xmlns="http://schemas.microsoft.com/office/spreadsheetml/2009/9/main" objectType="CheckBox" fmlaLink="$K$9" lockText="1" noThreeD="1"/>
</file>

<file path=xl/ctrlProps/ctrlProp145.xml><?xml version="1.0" encoding="utf-8"?>
<formControlPr xmlns="http://schemas.microsoft.com/office/spreadsheetml/2009/9/main" objectType="CheckBox" fmlaLink="$J$10" lockText="1" noThreeD="1"/>
</file>

<file path=xl/ctrlProps/ctrlProp146.xml><?xml version="1.0" encoding="utf-8"?>
<formControlPr xmlns="http://schemas.microsoft.com/office/spreadsheetml/2009/9/main" objectType="CheckBox" fmlaLink="$K$10" lockText="1" noThreeD="1"/>
</file>

<file path=xl/ctrlProps/ctrlProp147.xml><?xml version="1.0" encoding="utf-8"?>
<formControlPr xmlns="http://schemas.microsoft.com/office/spreadsheetml/2009/9/main" objectType="CheckBox" fmlaLink="$K$11" lockText="1" noThreeD="1"/>
</file>

<file path=xl/ctrlProps/ctrlProp148.xml><?xml version="1.0" encoding="utf-8"?>
<formControlPr xmlns="http://schemas.microsoft.com/office/spreadsheetml/2009/9/main" objectType="CheckBox" fmlaLink="$K$12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J$6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fmlaLink="$I$14" lockText="1" noThreeD="1"/>
</file>

<file path=xl/ctrlProps/ctrlProp158.xml><?xml version="1.0" encoding="utf-8"?>
<formControlPr xmlns="http://schemas.microsoft.com/office/spreadsheetml/2009/9/main" objectType="CheckBox" fmlaLink="$J$14" lockText="1" noThreeD="1"/>
</file>

<file path=xl/ctrlProps/ctrlProp159.xml><?xml version="1.0" encoding="utf-8"?>
<formControlPr xmlns="http://schemas.microsoft.com/office/spreadsheetml/2009/9/main" objectType="CheckBox" fmlaLink="$K$14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fmlaLink="$I$7" lockText="1" noThreeD="1"/>
</file>

<file path=xl/ctrlProps/ctrlProp162.xml><?xml version="1.0" encoding="utf-8"?>
<formControlPr xmlns="http://schemas.microsoft.com/office/spreadsheetml/2009/9/main" objectType="CheckBox" fmlaLink="$I$8" lockText="1" noThreeD="1"/>
</file>

<file path=xl/ctrlProps/ctrlProp163.xml><?xml version="1.0" encoding="utf-8"?>
<formControlPr xmlns="http://schemas.microsoft.com/office/spreadsheetml/2009/9/main" objectType="CheckBox" fmlaLink="$I$9" lockText="1" noThreeD="1"/>
</file>

<file path=xl/ctrlProps/ctrlProp164.xml><?xml version="1.0" encoding="utf-8"?>
<formControlPr xmlns="http://schemas.microsoft.com/office/spreadsheetml/2009/9/main" objectType="CheckBox" fmlaLink="$I$10" lockText="1" noThreeD="1"/>
</file>

<file path=xl/ctrlProps/ctrlProp165.xml><?xml version="1.0" encoding="utf-8"?>
<formControlPr xmlns="http://schemas.microsoft.com/office/spreadsheetml/2009/9/main" objectType="CheckBox" fmlaLink="$I$11" lockText="1" noThreeD="1"/>
</file>

<file path=xl/ctrlProps/ctrlProp166.xml><?xml version="1.0" encoding="utf-8"?>
<formControlPr xmlns="http://schemas.microsoft.com/office/spreadsheetml/2009/9/main" objectType="CheckBox" fmlaLink="$I$13" lockText="1" noThreeD="1"/>
</file>

<file path=xl/ctrlProps/ctrlProp167.xml><?xml version="1.0" encoding="utf-8"?>
<formControlPr xmlns="http://schemas.microsoft.com/office/spreadsheetml/2009/9/main" objectType="CheckBox" fmlaLink="$I$12" lockText="1" noThreeD="1"/>
</file>

<file path=xl/ctrlProps/ctrlProp168.xml><?xml version="1.0" encoding="utf-8"?>
<formControlPr xmlns="http://schemas.microsoft.com/office/spreadsheetml/2009/9/main" objectType="CheckBox" fmlaLink="$I$5" lockText="1" noThreeD="1"/>
</file>

<file path=xl/ctrlProps/ctrlProp169.xml><?xml version="1.0" encoding="utf-8"?>
<formControlPr xmlns="http://schemas.microsoft.com/office/spreadsheetml/2009/9/main" objectType="CheckBox" fmlaLink="$J$5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fmlaLink="$I$6" lockText="1" noThreeD="1"/>
</file>

<file path=xl/ctrlProps/ctrlProp171.xml><?xml version="1.0" encoding="utf-8"?>
<formControlPr xmlns="http://schemas.microsoft.com/office/spreadsheetml/2009/9/main" objectType="CheckBox" fmlaLink="$J$8" lockText="1" noThreeD="1"/>
</file>

<file path=xl/ctrlProps/ctrlProp172.xml><?xml version="1.0" encoding="utf-8"?>
<formControlPr xmlns="http://schemas.microsoft.com/office/spreadsheetml/2009/9/main" objectType="CheckBox" fmlaLink="$J$11" lockText="1" noThreeD="1"/>
</file>

<file path=xl/ctrlProps/ctrlProp173.xml><?xml version="1.0" encoding="utf-8"?>
<formControlPr xmlns="http://schemas.microsoft.com/office/spreadsheetml/2009/9/main" objectType="CheckBox" fmlaLink="$J$13" lockText="1" noThreeD="1"/>
</file>

<file path=xl/ctrlProps/ctrlProp174.xml><?xml version="1.0" encoding="utf-8"?>
<formControlPr xmlns="http://schemas.microsoft.com/office/spreadsheetml/2009/9/main" objectType="CheckBox" fmlaLink="$J$6" lockText="1" noThreeD="1"/>
</file>

<file path=xl/ctrlProps/ctrlProp175.xml><?xml version="1.0" encoding="utf-8"?>
<formControlPr xmlns="http://schemas.microsoft.com/office/spreadsheetml/2009/9/main" objectType="CheckBox" fmlaLink="$I$14" lockText="1" noThreeD="1"/>
</file>

<file path=xl/ctrlProps/ctrlProp176.xml><?xml version="1.0" encoding="utf-8"?>
<formControlPr xmlns="http://schemas.microsoft.com/office/spreadsheetml/2009/9/main" objectType="CheckBox" fmlaLink="$I$15" lockText="1" noThreeD="1"/>
</file>

<file path=xl/ctrlProps/ctrlProp177.xml><?xml version="1.0" encoding="utf-8"?>
<formControlPr xmlns="http://schemas.microsoft.com/office/spreadsheetml/2009/9/main" objectType="CheckBox" fmlaLink="$J$15" lockText="1" noThreeD="1"/>
</file>

<file path=xl/ctrlProps/ctrlProp178.xml><?xml version="1.0" encoding="utf-8"?>
<formControlPr xmlns="http://schemas.microsoft.com/office/spreadsheetml/2009/9/main" objectType="CheckBox" fmlaLink="$I$16" lockText="1" noThreeD="1"/>
</file>

<file path=xl/ctrlProps/ctrlProp179.xml><?xml version="1.0" encoding="utf-8"?>
<formControlPr xmlns="http://schemas.microsoft.com/office/spreadsheetml/2009/9/main" objectType="CheckBox" fmlaLink="$I$17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fmlaLink="$J$17" lockText="1" noThreeD="1"/>
</file>

<file path=xl/ctrlProps/ctrlProp181.xml><?xml version="1.0" encoding="utf-8"?>
<formControlPr xmlns="http://schemas.microsoft.com/office/spreadsheetml/2009/9/main" objectType="CheckBox" fmlaLink="$I$18" lockText="1" noThreeD="1"/>
</file>

<file path=xl/ctrlProps/ctrlProp182.xml><?xml version="1.0" encoding="utf-8"?>
<formControlPr xmlns="http://schemas.microsoft.com/office/spreadsheetml/2009/9/main" objectType="CheckBox" fmlaLink="$I$19" lockText="1" noThreeD="1"/>
</file>

<file path=xl/ctrlProps/ctrlProp183.xml><?xml version="1.0" encoding="utf-8"?>
<formControlPr xmlns="http://schemas.microsoft.com/office/spreadsheetml/2009/9/main" objectType="CheckBox" fmlaLink="$I$20" lockText="1" noThreeD="1"/>
</file>

<file path=xl/ctrlProps/ctrlProp184.xml><?xml version="1.0" encoding="utf-8"?>
<formControlPr xmlns="http://schemas.microsoft.com/office/spreadsheetml/2009/9/main" objectType="CheckBox" fmlaLink="$J$20" lockText="1" noThreeD="1"/>
</file>

<file path=xl/ctrlProps/ctrlProp185.xml><?xml version="1.0" encoding="utf-8"?>
<formControlPr xmlns="http://schemas.microsoft.com/office/spreadsheetml/2009/9/main" objectType="CheckBox" fmlaLink="$I$21" lockText="1" noThreeD="1"/>
</file>

<file path=xl/ctrlProps/ctrlProp186.xml><?xml version="1.0" encoding="utf-8"?>
<formControlPr xmlns="http://schemas.microsoft.com/office/spreadsheetml/2009/9/main" objectType="CheckBox" fmlaLink="$J$21" lockText="1" noThreeD="1"/>
</file>

<file path=xl/ctrlProps/ctrlProp187.xml><?xml version="1.0" encoding="utf-8"?>
<formControlPr xmlns="http://schemas.microsoft.com/office/spreadsheetml/2009/9/main" objectType="CheckBox" fmlaLink="$I$22" lockText="1" noThreeD="1"/>
</file>

<file path=xl/ctrlProps/ctrlProp188.xml><?xml version="1.0" encoding="utf-8"?>
<formControlPr xmlns="http://schemas.microsoft.com/office/spreadsheetml/2009/9/main" objectType="CheckBox" fmlaLink="$I$23" lockText="1" noThreeD="1"/>
</file>

<file path=xl/ctrlProps/ctrlProp189.xml><?xml version="1.0" encoding="utf-8"?>
<formControlPr xmlns="http://schemas.microsoft.com/office/spreadsheetml/2009/9/main" objectType="CheckBox" fmlaLink="$I$24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fmlaLink="$J$25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I$8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fmlaLink="$J$12" lockText="1" noThreeD="1"/>
</file>

<file path=xl/ctrlProps/ctrlProp206.xml><?xml version="1.0" encoding="utf-8"?>
<formControlPr xmlns="http://schemas.microsoft.com/office/spreadsheetml/2009/9/main" objectType="CheckBox" fmlaLink="$K$13" lockText="1" noThreeD="1"/>
</file>

<file path=xl/ctrlProps/ctrlProp207.xml><?xml version="1.0" encoding="utf-8"?>
<formControlPr xmlns="http://schemas.microsoft.com/office/spreadsheetml/2009/9/main" objectType="CheckBox" fmlaLink="$J$14" lockText="1" noThreeD="1"/>
</file>

<file path=xl/ctrlProps/ctrlProp208.xml><?xml version="1.0" encoding="utf-8"?>
<formControlPr xmlns="http://schemas.microsoft.com/office/spreadsheetml/2009/9/main" objectType="CheckBox" fmlaLink="$J$18" lockText="1" noThreeD="1"/>
</file>

<file path=xl/ctrlProps/ctrlProp209.xml><?xml version="1.0" encoding="utf-8"?>
<formControlPr xmlns="http://schemas.microsoft.com/office/spreadsheetml/2009/9/main" objectType="CheckBox" fmlaLink="$J$19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fmlaLink="$J$22" lockText="1" noThreeD="1"/>
</file>

<file path=xl/ctrlProps/ctrlProp211.xml><?xml version="1.0" encoding="utf-8"?>
<formControlPr xmlns="http://schemas.microsoft.com/office/spreadsheetml/2009/9/main" objectType="CheckBox" fmlaLink="$J$23" lockText="1" noThreeD="1"/>
</file>

<file path=xl/ctrlProps/ctrlProp212.xml><?xml version="1.0" encoding="utf-8"?>
<formControlPr xmlns="http://schemas.microsoft.com/office/spreadsheetml/2009/9/main" objectType="CheckBox" fmlaLink="$I$25" lockText="1" noThreeD="1"/>
</file>

<file path=xl/ctrlProps/ctrlProp213.xml><?xml version="1.0" encoding="utf-8"?>
<formControlPr xmlns="http://schemas.microsoft.com/office/spreadsheetml/2009/9/main" objectType="CheckBox" fmlaLink="$K$25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fmlaLink="$I$7" lockText="1" noThreeD="1"/>
</file>

<file path=xl/ctrlProps/ctrlProp219.xml><?xml version="1.0" encoding="utf-8"?>
<formControlPr xmlns="http://schemas.microsoft.com/office/spreadsheetml/2009/9/main" objectType="CheckBox" fmlaLink="$I$8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fmlaLink="$I$9" lockText="1" noThreeD="1"/>
</file>

<file path=xl/ctrlProps/ctrlProp221.xml><?xml version="1.0" encoding="utf-8"?>
<formControlPr xmlns="http://schemas.microsoft.com/office/spreadsheetml/2009/9/main" objectType="CheckBox" fmlaLink="$I$10" lockText="1" noThreeD="1"/>
</file>

<file path=xl/ctrlProps/ctrlProp222.xml><?xml version="1.0" encoding="utf-8"?>
<formControlPr xmlns="http://schemas.microsoft.com/office/spreadsheetml/2009/9/main" objectType="CheckBox" fmlaLink="$I$11" lockText="1" noThreeD="1"/>
</file>

<file path=xl/ctrlProps/ctrlProp223.xml><?xml version="1.0" encoding="utf-8"?>
<formControlPr xmlns="http://schemas.microsoft.com/office/spreadsheetml/2009/9/main" objectType="CheckBox" fmlaLink="$I$13" lockText="1" noThreeD="1"/>
</file>

<file path=xl/ctrlProps/ctrlProp224.xml><?xml version="1.0" encoding="utf-8"?>
<formControlPr xmlns="http://schemas.microsoft.com/office/spreadsheetml/2009/9/main" objectType="CheckBox" fmlaLink="$I$12" lockText="1" noThreeD="1"/>
</file>

<file path=xl/ctrlProps/ctrlProp225.xml><?xml version="1.0" encoding="utf-8"?>
<formControlPr xmlns="http://schemas.microsoft.com/office/spreadsheetml/2009/9/main" objectType="CheckBox" fmlaLink="$I$5" lockText="1" noThreeD="1"/>
</file>

<file path=xl/ctrlProps/ctrlProp226.xml><?xml version="1.0" encoding="utf-8"?>
<formControlPr xmlns="http://schemas.microsoft.com/office/spreadsheetml/2009/9/main" objectType="CheckBox" fmlaLink="$I$6" lockText="1" noThreeD="1"/>
</file>

<file path=xl/ctrlProps/ctrlProp227.xml><?xml version="1.0" encoding="utf-8"?>
<formControlPr xmlns="http://schemas.microsoft.com/office/spreadsheetml/2009/9/main" objectType="CheckBox" fmlaLink="$J$13" lockText="1" noThreeD="1"/>
</file>

<file path=xl/ctrlProps/ctrlProp228.xml><?xml version="1.0" encoding="utf-8"?>
<formControlPr xmlns="http://schemas.microsoft.com/office/spreadsheetml/2009/9/main" objectType="CheckBox" fmlaLink="$J$7" lockText="1" noThreeD="1"/>
</file>

<file path=xl/ctrlProps/ctrlProp229.xml><?xml version="1.0" encoding="utf-8"?>
<formControlPr xmlns="http://schemas.microsoft.com/office/spreadsheetml/2009/9/main" objectType="CheckBox" fmlaLink="$J$9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fmlaLink="$I$14" lockText="1" noThreeD="1"/>
</file>

<file path=xl/ctrlProps/ctrlProp231.xml><?xml version="1.0" encoding="utf-8"?>
<formControlPr xmlns="http://schemas.microsoft.com/office/spreadsheetml/2009/9/main" objectType="CheckBox" fmlaLink="$I$15" lockText="1" noThreeD="1"/>
</file>

<file path=xl/ctrlProps/ctrlProp232.xml><?xml version="1.0" encoding="utf-8"?>
<formControlPr xmlns="http://schemas.microsoft.com/office/spreadsheetml/2009/9/main" objectType="CheckBox" fmlaLink="$J$15" lockText="1" noThreeD="1"/>
</file>

<file path=xl/ctrlProps/ctrlProp233.xml><?xml version="1.0" encoding="utf-8"?>
<formControlPr xmlns="http://schemas.microsoft.com/office/spreadsheetml/2009/9/main" objectType="CheckBox" fmlaLink="$I$16" lockText="1" noThreeD="1"/>
</file>

<file path=xl/ctrlProps/ctrlProp234.xml><?xml version="1.0" encoding="utf-8"?>
<formControlPr xmlns="http://schemas.microsoft.com/office/spreadsheetml/2009/9/main" objectType="CheckBox" fmlaLink="$J$16" lockText="1" noThreeD="1"/>
</file>

<file path=xl/ctrlProps/ctrlProp235.xml><?xml version="1.0" encoding="utf-8"?>
<formControlPr xmlns="http://schemas.microsoft.com/office/spreadsheetml/2009/9/main" objectType="CheckBox" fmlaLink="$I$17" lockText="1" noThreeD="1"/>
</file>

<file path=xl/ctrlProps/ctrlProp236.xml><?xml version="1.0" encoding="utf-8"?>
<formControlPr xmlns="http://schemas.microsoft.com/office/spreadsheetml/2009/9/main" objectType="CheckBox" fmlaLink="$J$17" lockText="1" noThreeD="1"/>
</file>

<file path=xl/ctrlProps/ctrlProp237.xml><?xml version="1.0" encoding="utf-8"?>
<formControlPr xmlns="http://schemas.microsoft.com/office/spreadsheetml/2009/9/main" objectType="CheckBox" fmlaLink="$I$18" lockText="1" noThreeD="1"/>
</file>

<file path=xl/ctrlProps/ctrlProp238.xml><?xml version="1.0" encoding="utf-8"?>
<formControlPr xmlns="http://schemas.microsoft.com/office/spreadsheetml/2009/9/main" objectType="CheckBox" fmlaLink="$I$19" lockText="1" noThreeD="1"/>
</file>

<file path=xl/ctrlProps/ctrlProp239.xml><?xml version="1.0" encoding="utf-8"?>
<formControlPr xmlns="http://schemas.microsoft.com/office/spreadsheetml/2009/9/main" objectType="CheckBox" fmlaLink="$I$20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fmlaLink="$J$20" lockText="1" noThreeD="1"/>
</file>

<file path=xl/ctrlProps/ctrlProp241.xml><?xml version="1.0" encoding="utf-8"?>
<formControlPr xmlns="http://schemas.microsoft.com/office/spreadsheetml/2009/9/main" objectType="CheckBox" fmlaLink="$I$21" lockText="1" noThreeD="1"/>
</file>

<file path=xl/ctrlProps/ctrlProp242.xml><?xml version="1.0" encoding="utf-8"?>
<formControlPr xmlns="http://schemas.microsoft.com/office/spreadsheetml/2009/9/main" objectType="CheckBox" fmlaLink="$J$21" lockText="1" noThreeD="1"/>
</file>

<file path=xl/ctrlProps/ctrlProp243.xml><?xml version="1.0" encoding="utf-8"?>
<formControlPr xmlns="http://schemas.microsoft.com/office/spreadsheetml/2009/9/main" objectType="CheckBox" fmlaLink="$I$22" lockText="1" noThreeD="1"/>
</file>

<file path=xl/ctrlProps/ctrlProp244.xml><?xml version="1.0" encoding="utf-8"?>
<formControlPr xmlns="http://schemas.microsoft.com/office/spreadsheetml/2009/9/main" objectType="CheckBox" fmlaLink="$I$23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I$7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fmlaLink="$J$12" lockText="1" noThreeD="1"/>
</file>

<file path=xl/ctrlProps/ctrlProp252.xml><?xml version="1.0" encoding="utf-8"?>
<formControlPr xmlns="http://schemas.microsoft.com/office/spreadsheetml/2009/9/main" objectType="CheckBox" fmlaLink="$J$14" lockText="1" noThreeD="1"/>
</file>

<file path=xl/ctrlProps/ctrlProp253.xml><?xml version="1.0" encoding="utf-8"?>
<formControlPr xmlns="http://schemas.microsoft.com/office/spreadsheetml/2009/9/main" objectType="CheckBox" fmlaLink="$J$18" lockText="1" noThreeD="1"/>
</file>

<file path=xl/ctrlProps/ctrlProp254.xml><?xml version="1.0" encoding="utf-8"?>
<formControlPr xmlns="http://schemas.microsoft.com/office/spreadsheetml/2009/9/main" objectType="CheckBox" fmlaLink="$J$19" lockText="1" noThreeD="1"/>
</file>

<file path=xl/ctrlProps/ctrlProp255.xml><?xml version="1.0" encoding="utf-8"?>
<formControlPr xmlns="http://schemas.microsoft.com/office/spreadsheetml/2009/9/main" objectType="CheckBox" fmlaLink="$J$23" lockText="1" noThreeD="1"/>
</file>

<file path=xl/ctrlProps/ctrlProp26.xml><?xml version="1.0" encoding="utf-8"?>
<formControlPr xmlns="http://schemas.microsoft.com/office/spreadsheetml/2009/9/main" objectType="CheckBox" fmlaLink="$I$8" lockText="1" noThreeD="1"/>
</file>

<file path=xl/ctrlProps/ctrlProp27.xml><?xml version="1.0" encoding="utf-8"?>
<formControlPr xmlns="http://schemas.microsoft.com/office/spreadsheetml/2009/9/main" objectType="CheckBox" fmlaLink="$I$9" lockText="1" noThreeD="1"/>
</file>

<file path=xl/ctrlProps/ctrlProp28.xml><?xml version="1.0" encoding="utf-8"?>
<formControlPr xmlns="http://schemas.microsoft.com/office/spreadsheetml/2009/9/main" objectType="CheckBox" fmlaLink="$I$10" lockText="1" noThreeD="1"/>
</file>

<file path=xl/ctrlProps/ctrlProp29.xml><?xml version="1.0" encoding="utf-8"?>
<formControlPr xmlns="http://schemas.microsoft.com/office/spreadsheetml/2009/9/main" objectType="CheckBox" fmlaLink="$I$11" lockText="1" noThreeD="1"/>
</file>

<file path=xl/ctrlProps/ctrlProp3.xml><?xml version="1.0" encoding="utf-8"?>
<formControlPr xmlns="http://schemas.microsoft.com/office/spreadsheetml/2009/9/main" objectType="CheckBox" fmlaLink="$I$9" lockText="1" noThreeD="1"/>
</file>

<file path=xl/ctrlProps/ctrlProp30.xml><?xml version="1.0" encoding="utf-8"?>
<formControlPr xmlns="http://schemas.microsoft.com/office/spreadsheetml/2009/9/main" objectType="CheckBox" fmlaLink="$I$13" lockText="1" noThreeD="1"/>
</file>

<file path=xl/ctrlProps/ctrlProp31.xml><?xml version="1.0" encoding="utf-8"?>
<formControlPr xmlns="http://schemas.microsoft.com/office/spreadsheetml/2009/9/main" objectType="CheckBox" fmlaLink="$I$12" lockText="1" noThreeD="1"/>
</file>

<file path=xl/ctrlProps/ctrlProp32.xml><?xml version="1.0" encoding="utf-8"?>
<formControlPr xmlns="http://schemas.microsoft.com/office/spreadsheetml/2009/9/main" objectType="CheckBox" fmlaLink="$I$5" lockText="1" noThreeD="1"/>
</file>

<file path=xl/ctrlProps/ctrlProp33.xml><?xml version="1.0" encoding="utf-8"?>
<formControlPr xmlns="http://schemas.microsoft.com/office/spreadsheetml/2009/9/main" objectType="CheckBox" fmlaLink="$J$5" lockText="1" noThreeD="1"/>
</file>

<file path=xl/ctrlProps/ctrlProp34.xml><?xml version="1.0" encoding="utf-8"?>
<formControlPr xmlns="http://schemas.microsoft.com/office/spreadsheetml/2009/9/main" objectType="CheckBox" fmlaLink="$I$6" lockText="1" noThreeD="1"/>
</file>

<file path=xl/ctrlProps/ctrlProp35.xml><?xml version="1.0" encoding="utf-8"?>
<formControlPr xmlns="http://schemas.microsoft.com/office/spreadsheetml/2009/9/main" objectType="CheckBox" fmlaLink="$J$8" lockText="1" noThreeD="1"/>
</file>

<file path=xl/ctrlProps/ctrlProp36.xml><?xml version="1.0" encoding="utf-8"?>
<formControlPr xmlns="http://schemas.microsoft.com/office/spreadsheetml/2009/9/main" objectType="CheckBox" fmlaLink="$J$11" lockText="1" noThreeD="1"/>
</file>

<file path=xl/ctrlProps/ctrlProp37.xml><?xml version="1.0" encoding="utf-8"?>
<formControlPr xmlns="http://schemas.microsoft.com/office/spreadsheetml/2009/9/main" objectType="CheckBox" fmlaLink="$J$6" lockText="1" noThreeD="1"/>
</file>

<file path=xl/ctrlProps/ctrlProp38.xml><?xml version="1.0" encoding="utf-8"?>
<formControlPr xmlns="http://schemas.microsoft.com/office/spreadsheetml/2009/9/main" objectType="CheckBox" fmlaLink="$J$7" lockText="1" noThreeD="1"/>
</file>

<file path=xl/ctrlProps/ctrlProp39.xml><?xml version="1.0" encoding="utf-8"?>
<formControlPr xmlns="http://schemas.microsoft.com/office/spreadsheetml/2009/9/main" objectType="CheckBox" fmlaLink="$K$7" lockText="1" noThreeD="1"/>
</file>

<file path=xl/ctrlProps/ctrlProp4.xml><?xml version="1.0" encoding="utf-8"?>
<formControlPr xmlns="http://schemas.microsoft.com/office/spreadsheetml/2009/9/main" objectType="CheckBox" fmlaLink="$I$10" lockText="1" noThreeD="1"/>
</file>

<file path=xl/ctrlProps/ctrlProp40.xml><?xml version="1.0" encoding="utf-8"?>
<formControlPr xmlns="http://schemas.microsoft.com/office/spreadsheetml/2009/9/main" objectType="CheckBox" fmlaLink="$J$9" lockText="1" noThreeD="1"/>
</file>

<file path=xl/ctrlProps/ctrlProp41.xml><?xml version="1.0" encoding="utf-8"?>
<formControlPr xmlns="http://schemas.microsoft.com/office/spreadsheetml/2009/9/main" objectType="CheckBox" fmlaLink="$I$14" lockText="1" noThreeD="1"/>
</file>

<file path=xl/ctrlProps/ctrlProp42.xml><?xml version="1.0" encoding="utf-8"?>
<formControlPr xmlns="http://schemas.microsoft.com/office/spreadsheetml/2009/9/main" objectType="CheckBox" fmlaLink="$I$15" lockText="1" noThreeD="1"/>
</file>

<file path=xl/ctrlProps/ctrlProp43.xml><?xml version="1.0" encoding="utf-8"?>
<formControlPr xmlns="http://schemas.microsoft.com/office/spreadsheetml/2009/9/main" objectType="CheckBox" fmlaLink="$K$15" lockText="1" noThreeD="1"/>
</file>

<file path=xl/ctrlProps/ctrlProp44.xml><?xml version="1.0" encoding="utf-8"?>
<formControlPr xmlns="http://schemas.microsoft.com/office/spreadsheetml/2009/9/main" objectType="CheckBox" fmlaLink="$L$15" lockText="1" noThreeD="1"/>
</file>

<file path=xl/ctrlProps/ctrlProp45.xml><?xml version="1.0" encoding="utf-8"?>
<formControlPr xmlns="http://schemas.microsoft.com/office/spreadsheetml/2009/9/main" objectType="CheckBox" fmlaLink="$J$15" lockText="1" noThreeD="1"/>
</file>

<file path=xl/ctrlProps/ctrlProp46.xml><?xml version="1.0" encoding="utf-8"?>
<formControlPr xmlns="http://schemas.microsoft.com/office/spreadsheetml/2009/9/main" objectType="CheckBox" fmlaLink="$I$16" lockText="1" noThreeD="1"/>
</file>

<file path=xl/ctrlProps/ctrlProp47.xml><?xml version="1.0" encoding="utf-8"?>
<formControlPr xmlns="http://schemas.microsoft.com/office/spreadsheetml/2009/9/main" objectType="CheckBox" fmlaLink="$J$16" lockText="1" noThreeD="1"/>
</file>

<file path=xl/ctrlProps/ctrlProp48.xml><?xml version="1.0" encoding="utf-8"?>
<formControlPr xmlns="http://schemas.microsoft.com/office/spreadsheetml/2009/9/main" objectType="CheckBox" fmlaLink="$K$16" lockText="1" noThreeD="1"/>
</file>

<file path=xl/ctrlProps/ctrlProp49.xml><?xml version="1.0" encoding="utf-8"?>
<formControlPr xmlns="http://schemas.microsoft.com/office/spreadsheetml/2009/9/main" objectType="CheckBox" fmlaLink="$I$17" lockText="1" noThreeD="1"/>
</file>

<file path=xl/ctrlProps/ctrlProp5.xml><?xml version="1.0" encoding="utf-8"?>
<formControlPr xmlns="http://schemas.microsoft.com/office/spreadsheetml/2009/9/main" objectType="CheckBox" fmlaLink="$I$11" lockText="1" noThreeD="1"/>
</file>

<file path=xl/ctrlProps/ctrlProp50.xml><?xml version="1.0" encoding="utf-8"?>
<formControlPr xmlns="http://schemas.microsoft.com/office/spreadsheetml/2009/9/main" objectType="CheckBox" fmlaLink="$J$17" lockText="1" noThreeD="1"/>
</file>

<file path=xl/ctrlProps/ctrlProp51.xml><?xml version="1.0" encoding="utf-8"?>
<formControlPr xmlns="http://schemas.microsoft.com/office/spreadsheetml/2009/9/main" objectType="CheckBox" fmlaLink="$I$18" lockText="1" noThreeD="1"/>
</file>

<file path=xl/ctrlProps/ctrlProp52.xml><?xml version="1.0" encoding="utf-8"?>
<formControlPr xmlns="http://schemas.microsoft.com/office/spreadsheetml/2009/9/main" objectType="CheckBox" fmlaLink="$I$19" lockText="1" noThreeD="1"/>
</file>

<file path=xl/ctrlProps/ctrlProp53.xml><?xml version="1.0" encoding="utf-8"?>
<formControlPr xmlns="http://schemas.microsoft.com/office/spreadsheetml/2009/9/main" objectType="CheckBox" fmlaLink="$I$20" lockText="1" noThreeD="1"/>
</file>

<file path=xl/ctrlProps/ctrlProp54.xml><?xml version="1.0" encoding="utf-8"?>
<formControlPr xmlns="http://schemas.microsoft.com/office/spreadsheetml/2009/9/main" objectType="CheckBox" fmlaLink="$J$20" lockText="1" noThreeD="1"/>
</file>

<file path=xl/ctrlProps/ctrlProp55.xml><?xml version="1.0" encoding="utf-8"?>
<formControlPr xmlns="http://schemas.microsoft.com/office/spreadsheetml/2009/9/main" objectType="CheckBox" fmlaLink="$I$21" lockText="1" noThreeD="1"/>
</file>

<file path=xl/ctrlProps/ctrlProp56.xml><?xml version="1.0" encoding="utf-8"?>
<formControlPr xmlns="http://schemas.microsoft.com/office/spreadsheetml/2009/9/main" objectType="CheckBox" fmlaLink="$J$21" lockText="1" noThreeD="1"/>
</file>

<file path=xl/ctrlProps/ctrlProp57.xml><?xml version="1.0" encoding="utf-8"?>
<formControlPr xmlns="http://schemas.microsoft.com/office/spreadsheetml/2009/9/main" objectType="CheckBox" fmlaLink="$I$22" lockText="1" noThreeD="1"/>
</file>

<file path=xl/ctrlProps/ctrlProp58.xml><?xml version="1.0" encoding="utf-8"?>
<formControlPr xmlns="http://schemas.microsoft.com/office/spreadsheetml/2009/9/main" objectType="CheckBox" fmlaLink="$I$23" lockText="1" noThreeD="1"/>
</file>

<file path=xl/ctrlProps/ctrlProp59.xml><?xml version="1.0" encoding="utf-8"?>
<formControlPr xmlns="http://schemas.microsoft.com/office/spreadsheetml/2009/9/main" objectType="CheckBox" fmlaLink="$I$24" lockText="1" noThreeD="1"/>
</file>

<file path=xl/ctrlProps/ctrlProp6.xml><?xml version="1.0" encoding="utf-8"?>
<formControlPr xmlns="http://schemas.microsoft.com/office/spreadsheetml/2009/9/main" objectType="CheckBox" fmlaLink="$I$13" lockText="1" noThreeD="1"/>
</file>

<file path=xl/ctrlProps/ctrlProp60.xml><?xml version="1.0" encoding="utf-8"?>
<formControlPr xmlns="http://schemas.microsoft.com/office/spreadsheetml/2009/9/main" objectType="CheckBox" fmlaLink="$J$24" lockText="1" noThreeD="1"/>
</file>

<file path=xl/ctrlProps/ctrlProp61.xml><?xml version="1.0" encoding="utf-8"?>
<formControlPr xmlns="http://schemas.microsoft.com/office/spreadsheetml/2009/9/main" objectType="CheckBox" fmlaLink="$I$25" lockText="1" noThreeD="1"/>
</file>

<file path=xl/ctrlProps/ctrlProp62.xml><?xml version="1.0" encoding="utf-8"?>
<formControlPr xmlns="http://schemas.microsoft.com/office/spreadsheetml/2009/9/main" objectType="CheckBox" fmlaLink="$I$26" lockText="1" noThreeD="1"/>
</file>

<file path=xl/ctrlProps/ctrlProp63.xml><?xml version="1.0" encoding="utf-8"?>
<formControlPr xmlns="http://schemas.microsoft.com/office/spreadsheetml/2009/9/main" objectType="CheckBox" fmlaLink="$I$27" lockText="1" noThreeD="1"/>
</file>

<file path=xl/ctrlProps/ctrlProp64.xml><?xml version="1.0" encoding="utf-8"?>
<formControlPr xmlns="http://schemas.microsoft.com/office/spreadsheetml/2009/9/main" objectType="CheckBox" fmlaLink="$I$28" lockText="1" noThreeD="1"/>
</file>

<file path=xl/ctrlProps/ctrlProp65.xml><?xml version="1.0" encoding="utf-8"?>
<formControlPr xmlns="http://schemas.microsoft.com/office/spreadsheetml/2009/9/main" objectType="CheckBox" fmlaLink="$I$29" lockText="1" noThreeD="1"/>
</file>

<file path=xl/ctrlProps/ctrlProp66.xml><?xml version="1.0" encoding="utf-8"?>
<formControlPr xmlns="http://schemas.microsoft.com/office/spreadsheetml/2009/9/main" objectType="CheckBox" fmlaLink="$J$29" lockText="1" noThreeD="1"/>
</file>

<file path=xl/ctrlProps/ctrlProp67.xml><?xml version="1.0" encoding="utf-8"?>
<formControlPr xmlns="http://schemas.microsoft.com/office/spreadsheetml/2009/9/main" objectType="CheckBox" fmlaLink="$I$30" lockText="1" noThreeD="1"/>
</file>

<file path=xl/ctrlProps/ctrlProp68.xml><?xml version="1.0" encoding="utf-8"?>
<formControlPr xmlns="http://schemas.microsoft.com/office/spreadsheetml/2009/9/main" objectType="CheckBox" fmlaLink="$I$31" lockText="1" noThreeD="1"/>
</file>

<file path=xl/ctrlProps/ctrlProp69.xml><?xml version="1.0" encoding="utf-8"?>
<formControlPr xmlns="http://schemas.microsoft.com/office/spreadsheetml/2009/9/main" objectType="CheckBox" fmlaLink="$I$32" lockText="1" noThreeD="1"/>
</file>

<file path=xl/ctrlProps/ctrlProp7.xml><?xml version="1.0" encoding="utf-8"?>
<formControlPr xmlns="http://schemas.microsoft.com/office/spreadsheetml/2009/9/main" objectType="CheckBox" fmlaLink="$I$12" lockText="1" noThreeD="1"/>
</file>

<file path=xl/ctrlProps/ctrlProp70.xml><?xml version="1.0" encoding="utf-8"?>
<formControlPr xmlns="http://schemas.microsoft.com/office/spreadsheetml/2009/9/main" objectType="CheckBox" fmlaLink="$J$32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I$5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J$5" lockText="1" noThreeD="1"/>
</file>

<file path=xl/ctrlProps/ctrlProp90.xml><?xml version="1.0" encoding="utf-8"?>
<formControlPr xmlns="http://schemas.microsoft.com/office/spreadsheetml/2009/9/main" objectType="CheckBox" fmlaLink="$J$12" lockText="1" noThreeD="1"/>
</file>

<file path=xl/ctrlProps/ctrlProp91.xml><?xml version="1.0" encoding="utf-8"?>
<formControlPr xmlns="http://schemas.microsoft.com/office/spreadsheetml/2009/9/main" objectType="CheckBox" fmlaLink="$I$33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fmlaLink="$I$7" lockText="1" noThreeD="1"/>
</file>

<file path=xl/ctrlProps/ctrlProp94.xml><?xml version="1.0" encoding="utf-8"?>
<formControlPr xmlns="http://schemas.microsoft.com/office/spreadsheetml/2009/9/main" objectType="CheckBox" fmlaLink="$I$8" lockText="1" noThreeD="1"/>
</file>

<file path=xl/ctrlProps/ctrlProp95.xml><?xml version="1.0" encoding="utf-8"?>
<formControlPr xmlns="http://schemas.microsoft.com/office/spreadsheetml/2009/9/main" objectType="CheckBox" fmlaLink="$I$9" lockText="1" noThreeD="1"/>
</file>

<file path=xl/ctrlProps/ctrlProp96.xml><?xml version="1.0" encoding="utf-8"?>
<formControlPr xmlns="http://schemas.microsoft.com/office/spreadsheetml/2009/9/main" objectType="CheckBox" fmlaLink="$I$10" lockText="1" noThreeD="1"/>
</file>

<file path=xl/ctrlProps/ctrlProp97.xml><?xml version="1.0" encoding="utf-8"?>
<formControlPr xmlns="http://schemas.microsoft.com/office/spreadsheetml/2009/9/main" objectType="CheckBox" fmlaLink="$I$11" lockText="1" noThreeD="1"/>
</file>

<file path=xl/ctrlProps/ctrlProp98.xml><?xml version="1.0" encoding="utf-8"?>
<formControlPr xmlns="http://schemas.microsoft.com/office/spreadsheetml/2009/9/main" objectType="CheckBox" fmlaLink="$I$13" lockText="1" noThreeD="1"/>
</file>

<file path=xl/ctrlProps/ctrlProp99.xml><?xml version="1.0" encoding="utf-8"?>
<formControlPr xmlns="http://schemas.microsoft.com/office/spreadsheetml/2009/9/main" objectType="CheckBox" fmlaLink="$I$1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com/url?sa=i&amp;rct=j&amp;q=&amp;esrc=s&amp;source=images&amp;cd=&amp;cad=rja&amp;uact=8&amp;ved=0ahUKEwjEm_e11vLUAhVJOj4KHbRmC7sQjRwIBw&amp;url=https://twitter.com/ncqa&amp;psig=AFQjCNEnIpubCn-KHFlN7grR98C5kE1AjA&amp;ust=1499362412270486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com/url?sa=i&amp;rct=j&amp;q=&amp;esrc=s&amp;source=images&amp;cd=&amp;cad=rja&amp;uact=8&amp;ved=0ahUKEwjEm_e11vLUAhVJOj4KHbRmC7sQjRwIBw&amp;url=https://twitter.com/ncqa&amp;psig=AFQjCNEnIpubCn-KHFlN7grR98C5kE1AjA&amp;ust=1499362412270486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com/url?sa=i&amp;rct=j&amp;q=&amp;esrc=s&amp;source=images&amp;cd=&amp;cad=rja&amp;uact=8&amp;ved=0ahUKEwjEm_e11vLUAhVJOj4KHbRmC7sQjRwIBw&amp;url=https://twitter.com/ncqa&amp;psig=AFQjCNEnIpubCn-KHFlN7grR98C5kE1AjA&amp;ust=1499362412270486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com/url?sa=i&amp;rct=j&amp;q=&amp;esrc=s&amp;source=images&amp;cd=&amp;cad=rja&amp;uact=8&amp;ved=0ahUKEwjEm_e11vLUAhVJOj4KHbRmC7sQjRwIBw&amp;url=https://twitter.com/ncqa&amp;psig=AFQjCNEnIpubCn-KHFlN7grR98C5kE1AjA&amp;ust=1499362412270486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com/url?sa=i&amp;rct=j&amp;q=&amp;esrc=s&amp;source=images&amp;cd=&amp;cad=rja&amp;uact=8&amp;ved=0ahUKEwjEm_e11vLUAhVJOj4KHbRmC7sQjRwIBw&amp;url=https://twitter.com/ncqa&amp;psig=AFQjCNEnIpubCn-KHFlN7grR98C5kE1AjA&amp;ust=1499362412270486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com/url?sa=i&amp;rct=j&amp;q=&amp;esrc=s&amp;source=images&amp;cd=&amp;cad=rja&amp;uact=8&amp;ved=0ahUKEwjEm_e11vLUAhVJOj4KHbRmC7sQjRwIBw&amp;url=https://twitter.com/ncqa&amp;psig=AFQjCNEnIpubCn-KHFlN7grR98C5kE1AjA&amp;ust=149936241227048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301145</xdr:colOff>
      <xdr:row>3</xdr:row>
      <xdr:rowOff>36255</xdr:rowOff>
    </xdr:from>
    <xdr:to>
      <xdr:col>26</xdr:col>
      <xdr:colOff>146244</xdr:colOff>
      <xdr:row>4</xdr:row>
      <xdr:rowOff>304936</xdr:rowOff>
    </xdr:to>
    <xdr:pic>
      <xdr:nvPicPr>
        <xdr:cNvPr id="2" name="irc_mi" descr="Image result for ncqa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4445" y="807780"/>
          <a:ext cx="3416974" cy="1451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6</xdr:row>
          <xdr:rowOff>381000</xdr:rowOff>
        </xdr:from>
        <xdr:to>
          <xdr:col>2</xdr:col>
          <xdr:colOff>2409825</xdr:colOff>
          <xdr:row>6</xdr:row>
          <xdr:rowOff>600075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7</xdr:row>
          <xdr:rowOff>190500</xdr:rowOff>
        </xdr:from>
        <xdr:to>
          <xdr:col>2</xdr:col>
          <xdr:colOff>2409825</xdr:colOff>
          <xdr:row>7</xdr:row>
          <xdr:rowOff>409575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8</xdr:row>
          <xdr:rowOff>228600</xdr:rowOff>
        </xdr:from>
        <xdr:to>
          <xdr:col>2</xdr:col>
          <xdr:colOff>2409825</xdr:colOff>
          <xdr:row>8</xdr:row>
          <xdr:rowOff>438150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9</xdr:row>
          <xdr:rowOff>276225</xdr:rowOff>
        </xdr:from>
        <xdr:to>
          <xdr:col>2</xdr:col>
          <xdr:colOff>2409825</xdr:colOff>
          <xdr:row>9</xdr:row>
          <xdr:rowOff>485775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10</xdr:row>
          <xdr:rowOff>180975</xdr:rowOff>
        </xdr:from>
        <xdr:to>
          <xdr:col>2</xdr:col>
          <xdr:colOff>2409825</xdr:colOff>
          <xdr:row>10</xdr:row>
          <xdr:rowOff>390525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12</xdr:row>
          <xdr:rowOff>9525</xdr:rowOff>
        </xdr:from>
        <xdr:to>
          <xdr:col>2</xdr:col>
          <xdr:colOff>2409825</xdr:colOff>
          <xdr:row>13</xdr:row>
          <xdr:rowOff>104775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11</xdr:row>
          <xdr:rowOff>200025</xdr:rowOff>
        </xdr:from>
        <xdr:to>
          <xdr:col>2</xdr:col>
          <xdr:colOff>2409825</xdr:colOff>
          <xdr:row>11</xdr:row>
          <xdr:rowOff>409575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3200702</xdr:colOff>
      <xdr:row>12</xdr:row>
      <xdr:rowOff>57453</xdr:rowOff>
    </xdr:from>
    <xdr:ext cx="391583" cy="294953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187595" y="6411989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1552575</xdr:colOff>
          <xdr:row>4</xdr:row>
          <xdr:rowOff>447675</xdr:rowOff>
        </xdr:from>
        <xdr:to>
          <xdr:col>2</xdr:col>
          <xdr:colOff>2381250</xdr:colOff>
          <xdr:row>4</xdr:row>
          <xdr:rowOff>657225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4</xdr:row>
          <xdr:rowOff>447675</xdr:rowOff>
        </xdr:from>
        <xdr:to>
          <xdr:col>3</xdr:col>
          <xdr:colOff>2095500</xdr:colOff>
          <xdr:row>4</xdr:row>
          <xdr:rowOff>657225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1552575</xdr:colOff>
          <xdr:row>5</xdr:row>
          <xdr:rowOff>180975</xdr:rowOff>
        </xdr:from>
        <xdr:to>
          <xdr:col>2</xdr:col>
          <xdr:colOff>2381250</xdr:colOff>
          <xdr:row>5</xdr:row>
          <xdr:rowOff>390525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7</xdr:row>
          <xdr:rowOff>190500</xdr:rowOff>
        </xdr:from>
        <xdr:to>
          <xdr:col>3</xdr:col>
          <xdr:colOff>2095500</xdr:colOff>
          <xdr:row>7</xdr:row>
          <xdr:rowOff>390525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10</xdr:row>
          <xdr:rowOff>180975</xdr:rowOff>
        </xdr:from>
        <xdr:to>
          <xdr:col>3</xdr:col>
          <xdr:colOff>2124075</xdr:colOff>
          <xdr:row>10</xdr:row>
          <xdr:rowOff>390525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12</xdr:row>
          <xdr:rowOff>9525</xdr:rowOff>
        </xdr:from>
        <xdr:to>
          <xdr:col>3</xdr:col>
          <xdr:colOff>2152650</xdr:colOff>
          <xdr:row>13</xdr:row>
          <xdr:rowOff>104775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9</xdr:row>
          <xdr:rowOff>209550</xdr:rowOff>
        </xdr:from>
        <xdr:to>
          <xdr:col>3</xdr:col>
          <xdr:colOff>1714500</xdr:colOff>
          <xdr:row>10</xdr:row>
          <xdr:rowOff>57150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3224893</xdr:colOff>
      <xdr:row>4</xdr:row>
      <xdr:rowOff>272143</xdr:rowOff>
    </xdr:from>
    <xdr:ext cx="391583" cy="294953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211786" y="2068286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5</xdr:row>
          <xdr:rowOff>9525</xdr:rowOff>
        </xdr:from>
        <xdr:to>
          <xdr:col>3</xdr:col>
          <xdr:colOff>2152650</xdr:colOff>
          <xdr:row>5</xdr:row>
          <xdr:rowOff>561975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3224893</xdr:colOff>
      <xdr:row>5</xdr:row>
      <xdr:rowOff>190500</xdr:rowOff>
    </xdr:from>
    <xdr:ext cx="391583" cy="294953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211786" y="2803071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3224893</xdr:colOff>
      <xdr:row>7</xdr:row>
      <xdr:rowOff>108857</xdr:rowOff>
    </xdr:from>
    <xdr:ext cx="391583" cy="294953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211786" y="3959678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3224893</xdr:colOff>
      <xdr:row>9</xdr:row>
      <xdr:rowOff>136072</xdr:rowOff>
    </xdr:from>
    <xdr:ext cx="391583" cy="294953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786" y="5007429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3211286</xdr:colOff>
      <xdr:row>10</xdr:row>
      <xdr:rowOff>136071</xdr:rowOff>
    </xdr:from>
    <xdr:ext cx="391583" cy="294953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198179" y="5497285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4</xdr:row>
          <xdr:rowOff>257175</xdr:rowOff>
        </xdr:from>
        <xdr:to>
          <xdr:col>7</xdr:col>
          <xdr:colOff>1457325</xdr:colOff>
          <xdr:row>4</xdr:row>
          <xdr:rowOff>457200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5</xdr:row>
          <xdr:rowOff>142875</xdr:rowOff>
        </xdr:from>
        <xdr:to>
          <xdr:col>7</xdr:col>
          <xdr:colOff>1457325</xdr:colOff>
          <xdr:row>5</xdr:row>
          <xdr:rowOff>342900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6</xdr:row>
          <xdr:rowOff>142875</xdr:rowOff>
        </xdr:from>
        <xdr:to>
          <xdr:col>7</xdr:col>
          <xdr:colOff>1457325</xdr:colOff>
          <xdr:row>6</xdr:row>
          <xdr:rowOff>342900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7</xdr:row>
          <xdr:rowOff>142875</xdr:rowOff>
        </xdr:from>
        <xdr:to>
          <xdr:col>7</xdr:col>
          <xdr:colOff>1457325</xdr:colOff>
          <xdr:row>7</xdr:row>
          <xdr:rowOff>342900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8</xdr:row>
          <xdr:rowOff>142875</xdr:rowOff>
        </xdr:from>
        <xdr:to>
          <xdr:col>7</xdr:col>
          <xdr:colOff>1457325</xdr:colOff>
          <xdr:row>8</xdr:row>
          <xdr:rowOff>342900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9</xdr:row>
          <xdr:rowOff>142875</xdr:rowOff>
        </xdr:from>
        <xdr:to>
          <xdr:col>7</xdr:col>
          <xdr:colOff>1457325</xdr:colOff>
          <xdr:row>9</xdr:row>
          <xdr:rowOff>342900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10</xdr:row>
          <xdr:rowOff>142875</xdr:rowOff>
        </xdr:from>
        <xdr:to>
          <xdr:col>7</xdr:col>
          <xdr:colOff>1457325</xdr:colOff>
          <xdr:row>10</xdr:row>
          <xdr:rowOff>342900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11</xdr:row>
          <xdr:rowOff>142875</xdr:rowOff>
        </xdr:from>
        <xdr:to>
          <xdr:col>7</xdr:col>
          <xdr:colOff>1457325</xdr:colOff>
          <xdr:row>11</xdr:row>
          <xdr:rowOff>342900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12</xdr:row>
          <xdr:rowOff>142875</xdr:rowOff>
        </xdr:from>
        <xdr:to>
          <xdr:col>7</xdr:col>
          <xdr:colOff>1457325</xdr:colOff>
          <xdr:row>12</xdr:row>
          <xdr:rowOff>342900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301145</xdr:colOff>
      <xdr:row>3</xdr:row>
      <xdr:rowOff>36255</xdr:rowOff>
    </xdr:from>
    <xdr:to>
      <xdr:col>29</xdr:col>
      <xdr:colOff>479619</xdr:colOff>
      <xdr:row>4</xdr:row>
      <xdr:rowOff>168865</xdr:rowOff>
    </xdr:to>
    <xdr:pic>
      <xdr:nvPicPr>
        <xdr:cNvPr id="2" name="irc_mi" descr="Image result for ncqa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270" y="807780"/>
          <a:ext cx="3416974" cy="1451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1771650</xdr:colOff>
          <xdr:row>6</xdr:row>
          <xdr:rowOff>228600</xdr:rowOff>
        </xdr:from>
        <xdr:to>
          <xdr:col>2</xdr:col>
          <xdr:colOff>2638425</xdr:colOff>
          <xdr:row>6</xdr:row>
          <xdr:rowOff>476250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1771650</xdr:colOff>
          <xdr:row>7</xdr:row>
          <xdr:rowOff>190500</xdr:rowOff>
        </xdr:from>
        <xdr:to>
          <xdr:col>2</xdr:col>
          <xdr:colOff>2619375</xdr:colOff>
          <xdr:row>7</xdr:row>
          <xdr:rowOff>409575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1771650</xdr:colOff>
          <xdr:row>8</xdr:row>
          <xdr:rowOff>228600</xdr:rowOff>
        </xdr:from>
        <xdr:to>
          <xdr:col>2</xdr:col>
          <xdr:colOff>2619375</xdr:colOff>
          <xdr:row>8</xdr:row>
          <xdr:rowOff>476250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1771650</xdr:colOff>
          <xdr:row>9</xdr:row>
          <xdr:rowOff>276225</xdr:rowOff>
        </xdr:from>
        <xdr:to>
          <xdr:col>2</xdr:col>
          <xdr:colOff>2619375</xdr:colOff>
          <xdr:row>9</xdr:row>
          <xdr:rowOff>504825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1771650</xdr:colOff>
          <xdr:row>10</xdr:row>
          <xdr:rowOff>180975</xdr:rowOff>
        </xdr:from>
        <xdr:to>
          <xdr:col>2</xdr:col>
          <xdr:colOff>2619375</xdr:colOff>
          <xdr:row>10</xdr:row>
          <xdr:rowOff>409575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12</xdr:row>
          <xdr:rowOff>9525</xdr:rowOff>
        </xdr:from>
        <xdr:to>
          <xdr:col>2</xdr:col>
          <xdr:colOff>2638425</xdr:colOff>
          <xdr:row>12</xdr:row>
          <xdr:rowOff>647700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11</xdr:row>
          <xdr:rowOff>200025</xdr:rowOff>
        </xdr:from>
        <xdr:to>
          <xdr:col>2</xdr:col>
          <xdr:colOff>2638425</xdr:colOff>
          <xdr:row>11</xdr:row>
          <xdr:rowOff>447675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4</xdr:row>
          <xdr:rowOff>447675</xdr:rowOff>
        </xdr:from>
        <xdr:to>
          <xdr:col>2</xdr:col>
          <xdr:colOff>2600325</xdr:colOff>
          <xdr:row>4</xdr:row>
          <xdr:rowOff>685800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1838325</xdr:colOff>
          <xdr:row>4</xdr:row>
          <xdr:rowOff>447675</xdr:rowOff>
        </xdr:from>
        <xdr:to>
          <xdr:col>3</xdr:col>
          <xdr:colOff>2667000</xdr:colOff>
          <xdr:row>4</xdr:row>
          <xdr:rowOff>685800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5</xdr:row>
          <xdr:rowOff>180975</xdr:rowOff>
        </xdr:from>
        <xdr:to>
          <xdr:col>2</xdr:col>
          <xdr:colOff>2600325</xdr:colOff>
          <xdr:row>5</xdr:row>
          <xdr:rowOff>409575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1838325</xdr:colOff>
          <xdr:row>7</xdr:row>
          <xdr:rowOff>190500</xdr:rowOff>
        </xdr:from>
        <xdr:to>
          <xdr:col>3</xdr:col>
          <xdr:colOff>2667000</xdr:colOff>
          <xdr:row>7</xdr:row>
          <xdr:rowOff>409575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1819275</xdr:colOff>
          <xdr:row>10</xdr:row>
          <xdr:rowOff>180975</xdr:rowOff>
        </xdr:from>
        <xdr:to>
          <xdr:col>3</xdr:col>
          <xdr:colOff>2686050</xdr:colOff>
          <xdr:row>10</xdr:row>
          <xdr:rowOff>409575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1809750</xdr:colOff>
          <xdr:row>5</xdr:row>
          <xdr:rowOff>9525</xdr:rowOff>
        </xdr:from>
        <xdr:to>
          <xdr:col>3</xdr:col>
          <xdr:colOff>2695575</xdr:colOff>
          <xdr:row>5</xdr:row>
          <xdr:rowOff>647700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1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3791102</xdr:colOff>
      <xdr:row>5</xdr:row>
      <xdr:rowOff>163286</xdr:rowOff>
    </xdr:from>
    <xdr:ext cx="391583" cy="294953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7777995" y="2775857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3791102</xdr:colOff>
      <xdr:row>7</xdr:row>
      <xdr:rowOff>81643</xdr:rowOff>
    </xdr:from>
    <xdr:ext cx="391583" cy="29495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7777995" y="4476750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3791102</xdr:colOff>
      <xdr:row>9</xdr:row>
      <xdr:rowOff>108858</xdr:rowOff>
    </xdr:from>
    <xdr:ext cx="391583" cy="294953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777995" y="6027965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3791102</xdr:colOff>
      <xdr:row>10</xdr:row>
      <xdr:rowOff>108857</xdr:rowOff>
    </xdr:from>
    <xdr:ext cx="391583" cy="294953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777995" y="6789964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3741965</xdr:colOff>
      <xdr:row>4</xdr:row>
      <xdr:rowOff>272142</xdr:rowOff>
    </xdr:from>
    <xdr:ext cx="391583" cy="235962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728858" y="2068285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6</xdr:row>
          <xdr:rowOff>38100</xdr:rowOff>
        </xdr:from>
        <xdr:to>
          <xdr:col>3</xdr:col>
          <xdr:colOff>1971675</xdr:colOff>
          <xdr:row>6</xdr:row>
          <xdr:rowOff>666750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1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2809875</xdr:colOff>
          <xdr:row>6</xdr:row>
          <xdr:rowOff>57150</xdr:rowOff>
        </xdr:from>
        <xdr:to>
          <xdr:col>3</xdr:col>
          <xdr:colOff>3695700</xdr:colOff>
          <xdr:row>6</xdr:row>
          <xdr:rowOff>685800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1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3802441</xdr:colOff>
      <xdr:row>6</xdr:row>
      <xdr:rowOff>174625</xdr:rowOff>
    </xdr:from>
    <xdr:ext cx="391583" cy="308561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787066" y="3794125"/>
          <a:ext cx="391583" cy="308561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3</xdr:col>
      <xdr:colOff>1785938</xdr:colOff>
      <xdr:row>6</xdr:row>
      <xdr:rowOff>312849</xdr:rowOff>
    </xdr:from>
    <xdr:ext cx="391583" cy="235962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644063" y="3932349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1838325</xdr:colOff>
          <xdr:row>8</xdr:row>
          <xdr:rowOff>190500</xdr:rowOff>
        </xdr:from>
        <xdr:to>
          <xdr:col>3</xdr:col>
          <xdr:colOff>2667000</xdr:colOff>
          <xdr:row>8</xdr:row>
          <xdr:rowOff>409575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1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13</xdr:row>
          <xdr:rowOff>152400</xdr:rowOff>
        </xdr:from>
        <xdr:to>
          <xdr:col>2</xdr:col>
          <xdr:colOff>2638425</xdr:colOff>
          <xdr:row>13</xdr:row>
          <xdr:rowOff>695325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1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14</xdr:row>
          <xdr:rowOff>342900</xdr:rowOff>
        </xdr:from>
        <xdr:to>
          <xdr:col>2</xdr:col>
          <xdr:colOff>1695450</xdr:colOff>
          <xdr:row>14</xdr:row>
          <xdr:rowOff>590550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1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1419225</xdr:colOff>
          <xdr:row>14</xdr:row>
          <xdr:rowOff>390525</xdr:rowOff>
        </xdr:from>
        <xdr:to>
          <xdr:col>3</xdr:col>
          <xdr:colOff>2257425</xdr:colOff>
          <xdr:row>14</xdr:row>
          <xdr:rowOff>619125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1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1755321</xdr:colOff>
      <xdr:row>14</xdr:row>
      <xdr:rowOff>312964</xdr:rowOff>
    </xdr:from>
    <xdr:ext cx="391583" cy="235962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5742214" y="9729107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2667000</xdr:colOff>
          <xdr:row>14</xdr:row>
          <xdr:rowOff>409575</xdr:rowOff>
        </xdr:from>
        <xdr:to>
          <xdr:col>3</xdr:col>
          <xdr:colOff>3495675</xdr:colOff>
          <xdr:row>14</xdr:row>
          <xdr:rowOff>638175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1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3804709</xdr:colOff>
      <xdr:row>14</xdr:row>
      <xdr:rowOff>312966</xdr:rowOff>
    </xdr:from>
    <xdr:ext cx="250219" cy="294953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7791602" y="9729109"/>
          <a:ext cx="250219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2857500</xdr:colOff>
          <xdr:row>14</xdr:row>
          <xdr:rowOff>352425</xdr:rowOff>
        </xdr:from>
        <xdr:to>
          <xdr:col>2</xdr:col>
          <xdr:colOff>3686175</xdr:colOff>
          <xdr:row>14</xdr:row>
          <xdr:rowOff>590550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1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15</xdr:row>
          <xdr:rowOff>285750</xdr:rowOff>
        </xdr:from>
        <xdr:to>
          <xdr:col>2</xdr:col>
          <xdr:colOff>2600325</xdr:colOff>
          <xdr:row>15</xdr:row>
          <xdr:rowOff>504825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1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1419225</xdr:colOff>
          <xdr:row>15</xdr:row>
          <xdr:rowOff>276225</xdr:rowOff>
        </xdr:from>
        <xdr:to>
          <xdr:col>3</xdr:col>
          <xdr:colOff>2257425</xdr:colOff>
          <xdr:row>15</xdr:row>
          <xdr:rowOff>504825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1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3728357</xdr:colOff>
      <xdr:row>15</xdr:row>
      <xdr:rowOff>394606</xdr:rowOff>
    </xdr:from>
    <xdr:ext cx="391583" cy="235962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7715250" y="8531677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2676525</xdr:colOff>
          <xdr:row>15</xdr:row>
          <xdr:rowOff>276225</xdr:rowOff>
        </xdr:from>
        <xdr:to>
          <xdr:col>3</xdr:col>
          <xdr:colOff>3505200</xdr:colOff>
          <xdr:row>15</xdr:row>
          <xdr:rowOff>504825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1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2136321</xdr:colOff>
      <xdr:row>15</xdr:row>
      <xdr:rowOff>285751</xdr:rowOff>
    </xdr:from>
    <xdr:ext cx="391583" cy="294953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10001250" y="10463894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16</xdr:row>
          <xdr:rowOff>352425</xdr:rowOff>
        </xdr:from>
        <xdr:to>
          <xdr:col>2</xdr:col>
          <xdr:colOff>2600325</xdr:colOff>
          <xdr:row>16</xdr:row>
          <xdr:rowOff>590550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1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1838325</xdr:colOff>
          <xdr:row>16</xdr:row>
          <xdr:rowOff>419100</xdr:rowOff>
        </xdr:from>
        <xdr:to>
          <xdr:col>3</xdr:col>
          <xdr:colOff>2667000</xdr:colOff>
          <xdr:row>16</xdr:row>
          <xdr:rowOff>666750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1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3755572</xdr:colOff>
      <xdr:row>16</xdr:row>
      <xdr:rowOff>326572</xdr:rowOff>
    </xdr:from>
    <xdr:ext cx="391583" cy="235962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742465" y="9579429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17</xdr:row>
          <xdr:rowOff>352425</xdr:rowOff>
        </xdr:from>
        <xdr:to>
          <xdr:col>2</xdr:col>
          <xdr:colOff>2600325</xdr:colOff>
          <xdr:row>17</xdr:row>
          <xdr:rowOff>590550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1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18</xdr:row>
          <xdr:rowOff>447675</xdr:rowOff>
        </xdr:from>
        <xdr:to>
          <xdr:col>2</xdr:col>
          <xdr:colOff>2600325</xdr:colOff>
          <xdr:row>18</xdr:row>
          <xdr:rowOff>647700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1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19</xdr:row>
          <xdr:rowOff>381000</xdr:rowOff>
        </xdr:from>
        <xdr:to>
          <xdr:col>2</xdr:col>
          <xdr:colOff>2600325</xdr:colOff>
          <xdr:row>19</xdr:row>
          <xdr:rowOff>590550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1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1847850</xdr:colOff>
          <xdr:row>19</xdr:row>
          <xdr:rowOff>476250</xdr:rowOff>
        </xdr:from>
        <xdr:to>
          <xdr:col>3</xdr:col>
          <xdr:colOff>2647950</xdr:colOff>
          <xdr:row>19</xdr:row>
          <xdr:rowOff>685800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1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20</xdr:row>
          <xdr:rowOff>390525</xdr:rowOff>
        </xdr:from>
        <xdr:to>
          <xdr:col>2</xdr:col>
          <xdr:colOff>2600325</xdr:colOff>
          <xdr:row>20</xdr:row>
          <xdr:rowOff>600075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1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1838325</xdr:colOff>
          <xdr:row>20</xdr:row>
          <xdr:rowOff>323850</xdr:rowOff>
        </xdr:from>
        <xdr:to>
          <xdr:col>3</xdr:col>
          <xdr:colOff>2667000</xdr:colOff>
          <xdr:row>20</xdr:row>
          <xdr:rowOff>542925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1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21</xdr:row>
          <xdr:rowOff>304800</xdr:rowOff>
        </xdr:from>
        <xdr:to>
          <xdr:col>2</xdr:col>
          <xdr:colOff>2600325</xdr:colOff>
          <xdr:row>21</xdr:row>
          <xdr:rowOff>504825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1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22</xdr:row>
          <xdr:rowOff>438150</xdr:rowOff>
        </xdr:from>
        <xdr:to>
          <xdr:col>2</xdr:col>
          <xdr:colOff>2600325</xdr:colOff>
          <xdr:row>22</xdr:row>
          <xdr:rowOff>638175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1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23</xdr:row>
          <xdr:rowOff>447675</xdr:rowOff>
        </xdr:from>
        <xdr:to>
          <xdr:col>2</xdr:col>
          <xdr:colOff>2600325</xdr:colOff>
          <xdr:row>23</xdr:row>
          <xdr:rowOff>647700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1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1838325</xdr:colOff>
          <xdr:row>23</xdr:row>
          <xdr:rowOff>361950</xdr:rowOff>
        </xdr:from>
        <xdr:to>
          <xdr:col>3</xdr:col>
          <xdr:colOff>2667000</xdr:colOff>
          <xdr:row>23</xdr:row>
          <xdr:rowOff>571500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1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3769178</xdr:colOff>
      <xdr:row>19</xdr:row>
      <xdr:rowOff>190500</xdr:rowOff>
    </xdr:from>
    <xdr:ext cx="391583" cy="294953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7756071" y="13416643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3782786</xdr:colOff>
      <xdr:row>20</xdr:row>
      <xdr:rowOff>244928</xdr:rowOff>
    </xdr:from>
    <xdr:ext cx="391583" cy="294953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7769679" y="14233071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3810000</xdr:colOff>
      <xdr:row>23</xdr:row>
      <xdr:rowOff>244928</xdr:rowOff>
    </xdr:from>
    <xdr:ext cx="391583" cy="294953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7796893" y="16519071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24</xdr:row>
          <xdr:rowOff>323850</xdr:rowOff>
        </xdr:from>
        <xdr:to>
          <xdr:col>2</xdr:col>
          <xdr:colOff>2600325</xdr:colOff>
          <xdr:row>24</xdr:row>
          <xdr:rowOff>542925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1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25</xdr:row>
          <xdr:rowOff>381000</xdr:rowOff>
        </xdr:from>
        <xdr:to>
          <xdr:col>2</xdr:col>
          <xdr:colOff>2600325</xdr:colOff>
          <xdr:row>25</xdr:row>
          <xdr:rowOff>590550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1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26</xdr:row>
          <xdr:rowOff>381000</xdr:rowOff>
        </xdr:from>
        <xdr:to>
          <xdr:col>2</xdr:col>
          <xdr:colOff>2600325</xdr:colOff>
          <xdr:row>26</xdr:row>
          <xdr:rowOff>590550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1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27</xdr:row>
          <xdr:rowOff>381000</xdr:rowOff>
        </xdr:from>
        <xdr:to>
          <xdr:col>2</xdr:col>
          <xdr:colOff>2600325</xdr:colOff>
          <xdr:row>27</xdr:row>
          <xdr:rowOff>590550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1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28</xdr:row>
          <xdr:rowOff>381000</xdr:rowOff>
        </xdr:from>
        <xdr:to>
          <xdr:col>2</xdr:col>
          <xdr:colOff>2600325</xdr:colOff>
          <xdr:row>28</xdr:row>
          <xdr:rowOff>590550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1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1838325</xdr:colOff>
          <xdr:row>28</xdr:row>
          <xdr:rowOff>381000</xdr:rowOff>
        </xdr:from>
        <xdr:to>
          <xdr:col>3</xdr:col>
          <xdr:colOff>2667000</xdr:colOff>
          <xdr:row>28</xdr:row>
          <xdr:rowOff>590550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1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3796394</xdr:colOff>
      <xdr:row>28</xdr:row>
      <xdr:rowOff>231322</xdr:rowOff>
    </xdr:from>
    <xdr:ext cx="391583" cy="294953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7783287" y="20315465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29</xdr:row>
          <xdr:rowOff>381000</xdr:rowOff>
        </xdr:from>
        <xdr:to>
          <xdr:col>2</xdr:col>
          <xdr:colOff>2600325</xdr:colOff>
          <xdr:row>29</xdr:row>
          <xdr:rowOff>590550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1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30</xdr:row>
          <xdr:rowOff>381000</xdr:rowOff>
        </xdr:from>
        <xdr:to>
          <xdr:col>2</xdr:col>
          <xdr:colOff>2600325</xdr:colOff>
          <xdr:row>30</xdr:row>
          <xdr:rowOff>590550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1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31</xdr:row>
          <xdr:rowOff>381000</xdr:rowOff>
        </xdr:from>
        <xdr:to>
          <xdr:col>2</xdr:col>
          <xdr:colOff>2619375</xdr:colOff>
          <xdr:row>31</xdr:row>
          <xdr:rowOff>590550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1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1838325</xdr:colOff>
          <xdr:row>31</xdr:row>
          <xdr:rowOff>381000</xdr:rowOff>
        </xdr:from>
        <xdr:to>
          <xdr:col>3</xdr:col>
          <xdr:colOff>2667000</xdr:colOff>
          <xdr:row>31</xdr:row>
          <xdr:rowOff>590550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1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3796393</xdr:colOff>
      <xdr:row>31</xdr:row>
      <xdr:rowOff>231321</xdr:rowOff>
    </xdr:from>
    <xdr:ext cx="391583" cy="294953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7783286" y="22601464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5</xdr:row>
          <xdr:rowOff>95250</xdr:rowOff>
        </xdr:from>
        <xdr:to>
          <xdr:col>7</xdr:col>
          <xdr:colOff>1314450</xdr:colOff>
          <xdr:row>5</xdr:row>
          <xdr:rowOff>304800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1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6</xdr:row>
          <xdr:rowOff>95250</xdr:rowOff>
        </xdr:from>
        <xdr:to>
          <xdr:col>7</xdr:col>
          <xdr:colOff>1314450</xdr:colOff>
          <xdr:row>6</xdr:row>
          <xdr:rowOff>304800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1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7</xdr:row>
          <xdr:rowOff>95250</xdr:rowOff>
        </xdr:from>
        <xdr:to>
          <xdr:col>7</xdr:col>
          <xdr:colOff>1314450</xdr:colOff>
          <xdr:row>7</xdr:row>
          <xdr:rowOff>304800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1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8</xdr:row>
          <xdr:rowOff>95250</xdr:rowOff>
        </xdr:from>
        <xdr:to>
          <xdr:col>7</xdr:col>
          <xdr:colOff>1314450</xdr:colOff>
          <xdr:row>8</xdr:row>
          <xdr:rowOff>304800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1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9</xdr:row>
          <xdr:rowOff>95250</xdr:rowOff>
        </xdr:from>
        <xdr:to>
          <xdr:col>7</xdr:col>
          <xdr:colOff>1314450</xdr:colOff>
          <xdr:row>9</xdr:row>
          <xdr:rowOff>304800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1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11</xdr:row>
          <xdr:rowOff>95250</xdr:rowOff>
        </xdr:from>
        <xdr:to>
          <xdr:col>7</xdr:col>
          <xdr:colOff>1314450</xdr:colOff>
          <xdr:row>11</xdr:row>
          <xdr:rowOff>304800</xdr:rowOff>
        </xdr:to>
        <xdr:sp macro="" textlink="">
          <xdr:nvSpPr>
            <xdr:cNvPr id="9297" name="Check Box 81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1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14</xdr:row>
          <xdr:rowOff>95250</xdr:rowOff>
        </xdr:from>
        <xdr:to>
          <xdr:col>7</xdr:col>
          <xdr:colOff>1314450</xdr:colOff>
          <xdr:row>14</xdr:row>
          <xdr:rowOff>304800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1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15</xdr:row>
          <xdr:rowOff>95250</xdr:rowOff>
        </xdr:from>
        <xdr:to>
          <xdr:col>7</xdr:col>
          <xdr:colOff>1314450</xdr:colOff>
          <xdr:row>15</xdr:row>
          <xdr:rowOff>304800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1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21</xdr:row>
          <xdr:rowOff>95250</xdr:rowOff>
        </xdr:from>
        <xdr:to>
          <xdr:col>7</xdr:col>
          <xdr:colOff>1314450</xdr:colOff>
          <xdr:row>21</xdr:row>
          <xdr:rowOff>304800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1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22</xdr:row>
          <xdr:rowOff>95250</xdr:rowOff>
        </xdr:from>
        <xdr:to>
          <xdr:col>7</xdr:col>
          <xdr:colOff>1314450</xdr:colOff>
          <xdr:row>22</xdr:row>
          <xdr:rowOff>304800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1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23</xdr:row>
          <xdr:rowOff>95250</xdr:rowOff>
        </xdr:from>
        <xdr:to>
          <xdr:col>7</xdr:col>
          <xdr:colOff>1314450</xdr:colOff>
          <xdr:row>23</xdr:row>
          <xdr:rowOff>304800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1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24</xdr:row>
          <xdr:rowOff>95250</xdr:rowOff>
        </xdr:from>
        <xdr:to>
          <xdr:col>7</xdr:col>
          <xdr:colOff>1314450</xdr:colOff>
          <xdr:row>24</xdr:row>
          <xdr:rowOff>304800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  <a:ext uri="{FF2B5EF4-FFF2-40B4-BE49-F238E27FC236}">
                  <a16:creationId xmlns:a16="http://schemas.microsoft.com/office/drawing/2014/main" id="{00000000-0008-0000-0100-00005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25</xdr:row>
          <xdr:rowOff>95250</xdr:rowOff>
        </xdr:from>
        <xdr:to>
          <xdr:col>7</xdr:col>
          <xdr:colOff>1314450</xdr:colOff>
          <xdr:row>25</xdr:row>
          <xdr:rowOff>304800</xdr:rowOff>
        </xdr:to>
        <xdr:sp macro="" textlink="">
          <xdr:nvSpPr>
            <xdr:cNvPr id="9309" name="Check Box 93" hidden="1">
              <a:extLst>
                <a:ext uri="{63B3BB69-23CF-44E3-9099-C40C66FF867C}">
                  <a14:compatExt spid="_x0000_s9309"/>
                </a:ext>
                <a:ext uri="{FF2B5EF4-FFF2-40B4-BE49-F238E27FC236}">
                  <a16:creationId xmlns:a16="http://schemas.microsoft.com/office/drawing/2014/main" id="{00000000-0008-0000-0100-00005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26</xdr:row>
          <xdr:rowOff>95250</xdr:rowOff>
        </xdr:from>
        <xdr:to>
          <xdr:col>7</xdr:col>
          <xdr:colOff>1314450</xdr:colOff>
          <xdr:row>26</xdr:row>
          <xdr:rowOff>304800</xdr:rowOff>
        </xdr:to>
        <xdr:sp macro="" textlink="">
          <xdr:nvSpPr>
            <xdr:cNvPr id="9310" name="Check Box 94" hidden="1">
              <a:extLst>
                <a:ext uri="{63B3BB69-23CF-44E3-9099-C40C66FF867C}">
                  <a14:compatExt spid="_x0000_s9310"/>
                </a:ext>
                <a:ext uri="{FF2B5EF4-FFF2-40B4-BE49-F238E27FC236}">
                  <a16:creationId xmlns:a16="http://schemas.microsoft.com/office/drawing/2014/main" id="{00000000-0008-0000-0100-00005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27</xdr:row>
          <xdr:rowOff>95250</xdr:rowOff>
        </xdr:from>
        <xdr:to>
          <xdr:col>7</xdr:col>
          <xdr:colOff>1314450</xdr:colOff>
          <xdr:row>27</xdr:row>
          <xdr:rowOff>304800</xdr:rowOff>
        </xdr:to>
        <xdr:sp macro="" textlink="">
          <xdr:nvSpPr>
            <xdr:cNvPr id="9311" name="Check Box 95" hidden="1">
              <a:extLst>
                <a:ext uri="{63B3BB69-23CF-44E3-9099-C40C66FF867C}">
                  <a14:compatExt spid="_x0000_s9311"/>
                </a:ext>
                <a:ext uri="{FF2B5EF4-FFF2-40B4-BE49-F238E27FC236}">
                  <a16:creationId xmlns:a16="http://schemas.microsoft.com/office/drawing/2014/main" id="{00000000-0008-0000-0100-00005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28</xdr:row>
          <xdr:rowOff>95250</xdr:rowOff>
        </xdr:from>
        <xdr:to>
          <xdr:col>7</xdr:col>
          <xdr:colOff>1314450</xdr:colOff>
          <xdr:row>28</xdr:row>
          <xdr:rowOff>304800</xdr:rowOff>
        </xdr:to>
        <xdr:sp macro="" textlink="">
          <xdr:nvSpPr>
            <xdr:cNvPr id="9312" name="Check Box 96" hidden="1">
              <a:extLst>
                <a:ext uri="{63B3BB69-23CF-44E3-9099-C40C66FF867C}">
                  <a14:compatExt spid="_x0000_s9312"/>
                </a:ext>
                <a:ext uri="{FF2B5EF4-FFF2-40B4-BE49-F238E27FC236}">
                  <a16:creationId xmlns:a16="http://schemas.microsoft.com/office/drawing/2014/main" id="{00000000-0008-0000-0100-00006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29</xdr:row>
          <xdr:rowOff>95250</xdr:rowOff>
        </xdr:from>
        <xdr:to>
          <xdr:col>7</xdr:col>
          <xdr:colOff>1314450</xdr:colOff>
          <xdr:row>29</xdr:row>
          <xdr:rowOff>304800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1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30</xdr:row>
          <xdr:rowOff>95250</xdr:rowOff>
        </xdr:from>
        <xdr:to>
          <xdr:col>7</xdr:col>
          <xdr:colOff>1314450</xdr:colOff>
          <xdr:row>30</xdr:row>
          <xdr:rowOff>304800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1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31</xdr:row>
          <xdr:rowOff>95250</xdr:rowOff>
        </xdr:from>
        <xdr:to>
          <xdr:col>7</xdr:col>
          <xdr:colOff>1314450</xdr:colOff>
          <xdr:row>31</xdr:row>
          <xdr:rowOff>304800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1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1819275</xdr:colOff>
          <xdr:row>11</xdr:row>
          <xdr:rowOff>247650</xdr:rowOff>
        </xdr:from>
        <xdr:to>
          <xdr:col>3</xdr:col>
          <xdr:colOff>2686050</xdr:colOff>
          <xdr:row>11</xdr:row>
          <xdr:rowOff>495300</xdr:rowOff>
        </xdr:to>
        <xdr:sp macro="" textlink="">
          <xdr:nvSpPr>
            <xdr:cNvPr id="9320" name="Check Box 104" hidden="1">
              <a:extLst>
                <a:ext uri="{63B3BB69-23CF-44E3-9099-C40C66FF867C}">
                  <a14:compatExt spid="_x0000_s9320"/>
                </a:ext>
                <a:ext uri="{FF2B5EF4-FFF2-40B4-BE49-F238E27FC236}">
                  <a16:creationId xmlns:a16="http://schemas.microsoft.com/office/drawing/2014/main" id="{00000000-0008-0000-0100-00006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1990725</xdr:colOff>
      <xdr:row>14</xdr:row>
      <xdr:rowOff>311150</xdr:rowOff>
    </xdr:from>
    <xdr:ext cx="391583" cy="235962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9848850" y="10026650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32</xdr:row>
          <xdr:rowOff>381000</xdr:rowOff>
        </xdr:from>
        <xdr:to>
          <xdr:col>2</xdr:col>
          <xdr:colOff>2619375</xdr:colOff>
          <xdr:row>32</xdr:row>
          <xdr:rowOff>590550</xdr:rowOff>
        </xdr:to>
        <xdr:sp macro="" textlink="">
          <xdr:nvSpPr>
            <xdr:cNvPr id="9323" name="Check Box 107" hidden="1">
              <a:extLst>
                <a:ext uri="{63B3BB69-23CF-44E3-9099-C40C66FF867C}">
                  <a14:compatExt spid="_x0000_s9323"/>
                </a:ext>
                <a:ext uri="{FF2B5EF4-FFF2-40B4-BE49-F238E27FC236}">
                  <a16:creationId xmlns:a16="http://schemas.microsoft.com/office/drawing/2014/main" id="{00000000-0008-0000-0100-00006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32</xdr:row>
          <xdr:rowOff>95250</xdr:rowOff>
        </xdr:from>
        <xdr:to>
          <xdr:col>7</xdr:col>
          <xdr:colOff>1314450</xdr:colOff>
          <xdr:row>32</xdr:row>
          <xdr:rowOff>304800</xdr:rowOff>
        </xdr:to>
        <xdr:sp macro="" textlink="">
          <xdr:nvSpPr>
            <xdr:cNvPr id="9327" name="Check Box 111" hidden="1">
              <a:extLst>
                <a:ext uri="{63B3BB69-23CF-44E3-9099-C40C66FF867C}">
                  <a14:compatExt spid="_x0000_s9327"/>
                </a:ext>
                <a:ext uri="{FF2B5EF4-FFF2-40B4-BE49-F238E27FC236}">
                  <a16:creationId xmlns:a16="http://schemas.microsoft.com/office/drawing/2014/main" id="{00000000-0008-0000-0100-00006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301145</xdr:colOff>
      <xdr:row>3</xdr:row>
      <xdr:rowOff>36255</xdr:rowOff>
    </xdr:from>
    <xdr:to>
      <xdr:col>25</xdr:col>
      <xdr:colOff>590744</xdr:colOff>
      <xdr:row>4</xdr:row>
      <xdr:rowOff>304936</xdr:rowOff>
    </xdr:to>
    <xdr:pic>
      <xdr:nvPicPr>
        <xdr:cNvPr id="2" name="irc_mi" descr="Image result for ncqa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41370" y="817305"/>
          <a:ext cx="3416974" cy="1449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1533525</xdr:colOff>
          <xdr:row>6</xdr:row>
          <xdr:rowOff>247650</xdr:rowOff>
        </xdr:from>
        <xdr:to>
          <xdr:col>2</xdr:col>
          <xdr:colOff>2400300</xdr:colOff>
          <xdr:row>6</xdr:row>
          <xdr:rowOff>457200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1533525</xdr:colOff>
          <xdr:row>7</xdr:row>
          <xdr:rowOff>190500</xdr:rowOff>
        </xdr:from>
        <xdr:to>
          <xdr:col>2</xdr:col>
          <xdr:colOff>2400300</xdr:colOff>
          <xdr:row>7</xdr:row>
          <xdr:rowOff>400050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1533525</xdr:colOff>
          <xdr:row>8</xdr:row>
          <xdr:rowOff>228600</xdr:rowOff>
        </xdr:from>
        <xdr:to>
          <xdr:col>2</xdr:col>
          <xdr:colOff>2400300</xdr:colOff>
          <xdr:row>8</xdr:row>
          <xdr:rowOff>447675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1533525</xdr:colOff>
          <xdr:row>9</xdr:row>
          <xdr:rowOff>276225</xdr:rowOff>
        </xdr:from>
        <xdr:to>
          <xdr:col>2</xdr:col>
          <xdr:colOff>2400300</xdr:colOff>
          <xdr:row>10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2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1533525</xdr:colOff>
          <xdr:row>10</xdr:row>
          <xdr:rowOff>180975</xdr:rowOff>
        </xdr:from>
        <xdr:to>
          <xdr:col>2</xdr:col>
          <xdr:colOff>2400300</xdr:colOff>
          <xdr:row>10</xdr:row>
          <xdr:rowOff>400050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2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12</xdr:row>
          <xdr:rowOff>9525</xdr:rowOff>
        </xdr:from>
        <xdr:to>
          <xdr:col>2</xdr:col>
          <xdr:colOff>2409825</xdr:colOff>
          <xdr:row>13</xdr:row>
          <xdr:rowOff>114300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2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11</xdr:row>
          <xdr:rowOff>200025</xdr:rowOff>
        </xdr:from>
        <xdr:to>
          <xdr:col>2</xdr:col>
          <xdr:colOff>2409825</xdr:colOff>
          <xdr:row>11</xdr:row>
          <xdr:rowOff>409575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2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3227917</xdr:colOff>
      <xdr:row>16</xdr:row>
      <xdr:rowOff>98275</xdr:rowOff>
    </xdr:from>
    <xdr:ext cx="391583" cy="29495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7214810" y="8480275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1552575</xdr:colOff>
          <xdr:row>4</xdr:row>
          <xdr:rowOff>285750</xdr:rowOff>
        </xdr:from>
        <xdr:to>
          <xdr:col>2</xdr:col>
          <xdr:colOff>2381250</xdr:colOff>
          <xdr:row>4</xdr:row>
          <xdr:rowOff>495300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2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1428750</xdr:colOff>
          <xdr:row>4</xdr:row>
          <xdr:rowOff>285750</xdr:rowOff>
        </xdr:from>
        <xdr:to>
          <xdr:col>3</xdr:col>
          <xdr:colOff>2257425</xdr:colOff>
          <xdr:row>4</xdr:row>
          <xdr:rowOff>495300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2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1552575</xdr:colOff>
          <xdr:row>5</xdr:row>
          <xdr:rowOff>180975</xdr:rowOff>
        </xdr:from>
        <xdr:to>
          <xdr:col>2</xdr:col>
          <xdr:colOff>2381250</xdr:colOff>
          <xdr:row>5</xdr:row>
          <xdr:rowOff>400050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2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1428750</xdr:colOff>
          <xdr:row>7</xdr:row>
          <xdr:rowOff>190500</xdr:rowOff>
        </xdr:from>
        <xdr:to>
          <xdr:col>3</xdr:col>
          <xdr:colOff>2257425</xdr:colOff>
          <xdr:row>7</xdr:row>
          <xdr:rowOff>400050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2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1409700</xdr:colOff>
          <xdr:row>11</xdr:row>
          <xdr:rowOff>180975</xdr:rowOff>
        </xdr:from>
        <xdr:to>
          <xdr:col>3</xdr:col>
          <xdr:colOff>2266950</xdr:colOff>
          <xdr:row>11</xdr:row>
          <xdr:rowOff>400050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2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1419225</xdr:colOff>
          <xdr:row>9</xdr:row>
          <xdr:rowOff>209550</xdr:rowOff>
        </xdr:from>
        <xdr:to>
          <xdr:col>3</xdr:col>
          <xdr:colOff>1876425</xdr:colOff>
          <xdr:row>10</xdr:row>
          <xdr:rowOff>66675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2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3224893</xdr:colOff>
      <xdr:row>4</xdr:row>
      <xdr:rowOff>272143</xdr:rowOff>
    </xdr:from>
    <xdr:ext cx="391583" cy="294953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7215868" y="2234293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1400175</xdr:colOff>
          <xdr:row>5</xdr:row>
          <xdr:rowOff>9525</xdr:rowOff>
        </xdr:from>
        <xdr:to>
          <xdr:col>3</xdr:col>
          <xdr:colOff>2286000</xdr:colOff>
          <xdr:row>5</xdr:row>
          <xdr:rowOff>552450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2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3224893</xdr:colOff>
      <xdr:row>5</xdr:row>
      <xdr:rowOff>190500</xdr:rowOff>
    </xdr:from>
    <xdr:ext cx="391583" cy="294953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7215868" y="2971800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3224893</xdr:colOff>
      <xdr:row>7</xdr:row>
      <xdr:rowOff>108857</xdr:rowOff>
    </xdr:from>
    <xdr:ext cx="391583" cy="29495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7215868" y="4128407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3224893</xdr:colOff>
      <xdr:row>9</xdr:row>
      <xdr:rowOff>136072</xdr:rowOff>
    </xdr:from>
    <xdr:ext cx="391583" cy="294953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7215868" y="5174797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3224893</xdr:colOff>
      <xdr:row>17</xdr:row>
      <xdr:rowOff>122463</xdr:rowOff>
    </xdr:from>
    <xdr:ext cx="391583" cy="294953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7211786" y="8967106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4</xdr:row>
          <xdr:rowOff>257175</xdr:rowOff>
        </xdr:from>
        <xdr:to>
          <xdr:col>21</xdr:col>
          <xdr:colOff>95250</xdr:colOff>
          <xdr:row>4</xdr:row>
          <xdr:rowOff>457200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2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5</xdr:row>
          <xdr:rowOff>142875</xdr:rowOff>
        </xdr:from>
        <xdr:to>
          <xdr:col>21</xdr:col>
          <xdr:colOff>95250</xdr:colOff>
          <xdr:row>5</xdr:row>
          <xdr:rowOff>352425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2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6</xdr:row>
          <xdr:rowOff>142875</xdr:rowOff>
        </xdr:from>
        <xdr:to>
          <xdr:col>21</xdr:col>
          <xdr:colOff>95250</xdr:colOff>
          <xdr:row>6</xdr:row>
          <xdr:rowOff>352425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2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7</xdr:row>
          <xdr:rowOff>142875</xdr:rowOff>
        </xdr:from>
        <xdr:to>
          <xdr:col>21</xdr:col>
          <xdr:colOff>95250</xdr:colOff>
          <xdr:row>7</xdr:row>
          <xdr:rowOff>352425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2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8</xdr:row>
          <xdr:rowOff>142875</xdr:rowOff>
        </xdr:from>
        <xdr:to>
          <xdr:col>21</xdr:col>
          <xdr:colOff>95250</xdr:colOff>
          <xdr:row>8</xdr:row>
          <xdr:rowOff>352425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2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9</xdr:row>
          <xdr:rowOff>142875</xdr:rowOff>
        </xdr:from>
        <xdr:to>
          <xdr:col>21</xdr:col>
          <xdr:colOff>95250</xdr:colOff>
          <xdr:row>9</xdr:row>
          <xdr:rowOff>352425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2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10</xdr:row>
          <xdr:rowOff>142875</xdr:rowOff>
        </xdr:from>
        <xdr:to>
          <xdr:col>21</xdr:col>
          <xdr:colOff>95250</xdr:colOff>
          <xdr:row>10</xdr:row>
          <xdr:rowOff>352425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2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11</xdr:row>
          <xdr:rowOff>142875</xdr:rowOff>
        </xdr:from>
        <xdr:to>
          <xdr:col>21</xdr:col>
          <xdr:colOff>95250</xdr:colOff>
          <xdr:row>11</xdr:row>
          <xdr:rowOff>352425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2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1400175</xdr:colOff>
          <xdr:row>6</xdr:row>
          <xdr:rowOff>95250</xdr:rowOff>
        </xdr:from>
        <xdr:to>
          <xdr:col>3</xdr:col>
          <xdr:colOff>2286000</xdr:colOff>
          <xdr:row>7</xdr:row>
          <xdr:rowOff>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2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3211286</xdr:colOff>
      <xdr:row>6</xdr:row>
      <xdr:rowOff>204107</xdr:rowOff>
    </xdr:from>
    <xdr:ext cx="391583" cy="294953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7198179" y="3592286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1428750</xdr:colOff>
          <xdr:row>8</xdr:row>
          <xdr:rowOff>190500</xdr:rowOff>
        </xdr:from>
        <xdr:to>
          <xdr:col>3</xdr:col>
          <xdr:colOff>2257425</xdr:colOff>
          <xdr:row>8</xdr:row>
          <xdr:rowOff>400050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2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3224893</xdr:colOff>
      <xdr:row>8</xdr:row>
      <xdr:rowOff>149679</xdr:rowOff>
    </xdr:from>
    <xdr:ext cx="391583" cy="294953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7211786" y="4653643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3224893</xdr:colOff>
      <xdr:row>11</xdr:row>
      <xdr:rowOff>108857</xdr:rowOff>
    </xdr:from>
    <xdr:ext cx="391583" cy="294953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7211786" y="6136821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13</xdr:row>
          <xdr:rowOff>9525</xdr:rowOff>
        </xdr:from>
        <xdr:to>
          <xdr:col>2</xdr:col>
          <xdr:colOff>2409825</xdr:colOff>
          <xdr:row>14</xdr:row>
          <xdr:rowOff>114300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2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14</xdr:row>
          <xdr:rowOff>9525</xdr:rowOff>
        </xdr:from>
        <xdr:to>
          <xdr:col>2</xdr:col>
          <xdr:colOff>2409825</xdr:colOff>
          <xdr:row>15</xdr:row>
          <xdr:rowOff>114300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2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15</xdr:row>
          <xdr:rowOff>9525</xdr:rowOff>
        </xdr:from>
        <xdr:to>
          <xdr:col>2</xdr:col>
          <xdr:colOff>2409825</xdr:colOff>
          <xdr:row>16</xdr:row>
          <xdr:rowOff>114300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2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16</xdr:row>
          <xdr:rowOff>9525</xdr:rowOff>
        </xdr:from>
        <xdr:to>
          <xdr:col>2</xdr:col>
          <xdr:colOff>2409825</xdr:colOff>
          <xdr:row>17</xdr:row>
          <xdr:rowOff>114300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2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1400175</xdr:colOff>
          <xdr:row>16</xdr:row>
          <xdr:rowOff>9525</xdr:rowOff>
        </xdr:from>
        <xdr:to>
          <xdr:col>3</xdr:col>
          <xdr:colOff>2286000</xdr:colOff>
          <xdr:row>17</xdr:row>
          <xdr:rowOff>114300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2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1524000</xdr:colOff>
          <xdr:row>17</xdr:row>
          <xdr:rowOff>9525</xdr:rowOff>
        </xdr:from>
        <xdr:to>
          <xdr:col>2</xdr:col>
          <xdr:colOff>2409825</xdr:colOff>
          <xdr:row>18</xdr:row>
          <xdr:rowOff>114300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2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1400175</xdr:colOff>
          <xdr:row>17</xdr:row>
          <xdr:rowOff>9525</xdr:rowOff>
        </xdr:from>
        <xdr:to>
          <xdr:col>3</xdr:col>
          <xdr:colOff>2286000</xdr:colOff>
          <xdr:row>18</xdr:row>
          <xdr:rowOff>114300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2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13</xdr:row>
          <xdr:rowOff>142875</xdr:rowOff>
        </xdr:from>
        <xdr:to>
          <xdr:col>21</xdr:col>
          <xdr:colOff>95250</xdr:colOff>
          <xdr:row>13</xdr:row>
          <xdr:rowOff>352425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2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15</xdr:row>
          <xdr:rowOff>142875</xdr:rowOff>
        </xdr:from>
        <xdr:to>
          <xdr:col>21</xdr:col>
          <xdr:colOff>95250</xdr:colOff>
          <xdr:row>15</xdr:row>
          <xdr:rowOff>352425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2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16</xdr:row>
          <xdr:rowOff>142875</xdr:rowOff>
        </xdr:from>
        <xdr:to>
          <xdr:col>21</xdr:col>
          <xdr:colOff>95250</xdr:colOff>
          <xdr:row>16</xdr:row>
          <xdr:rowOff>352425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2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17</xdr:row>
          <xdr:rowOff>142875</xdr:rowOff>
        </xdr:from>
        <xdr:to>
          <xdr:col>21</xdr:col>
          <xdr:colOff>95250</xdr:colOff>
          <xdr:row>17</xdr:row>
          <xdr:rowOff>352425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2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301145</xdr:colOff>
      <xdr:row>3</xdr:row>
      <xdr:rowOff>36255</xdr:rowOff>
    </xdr:from>
    <xdr:to>
      <xdr:col>26</xdr:col>
      <xdr:colOff>173458</xdr:colOff>
      <xdr:row>4</xdr:row>
      <xdr:rowOff>454615</xdr:rowOff>
    </xdr:to>
    <xdr:pic>
      <xdr:nvPicPr>
        <xdr:cNvPr id="35" name="irc_mi" descr="Image result for ncqa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6466" y="811862"/>
          <a:ext cx="3396563" cy="1452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6</xdr:row>
          <xdr:rowOff>228600</xdr:rowOff>
        </xdr:from>
        <xdr:to>
          <xdr:col>2</xdr:col>
          <xdr:colOff>2390775</xdr:colOff>
          <xdr:row>6</xdr:row>
          <xdr:rowOff>438150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7</xdr:row>
          <xdr:rowOff>180975</xdr:rowOff>
        </xdr:from>
        <xdr:to>
          <xdr:col>2</xdr:col>
          <xdr:colOff>2390775</xdr:colOff>
          <xdr:row>7</xdr:row>
          <xdr:rowOff>390525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8</xdr:row>
          <xdr:rowOff>228600</xdr:rowOff>
        </xdr:from>
        <xdr:to>
          <xdr:col>2</xdr:col>
          <xdr:colOff>2390775</xdr:colOff>
          <xdr:row>8</xdr:row>
          <xdr:rowOff>438150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9</xdr:row>
          <xdr:rowOff>266700</xdr:rowOff>
        </xdr:from>
        <xdr:to>
          <xdr:col>2</xdr:col>
          <xdr:colOff>2390775</xdr:colOff>
          <xdr:row>9</xdr:row>
          <xdr:rowOff>476250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10</xdr:row>
          <xdr:rowOff>180975</xdr:rowOff>
        </xdr:from>
        <xdr:to>
          <xdr:col>2</xdr:col>
          <xdr:colOff>2390775</xdr:colOff>
          <xdr:row>10</xdr:row>
          <xdr:rowOff>390525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1533525</xdr:colOff>
          <xdr:row>12</xdr:row>
          <xdr:rowOff>9525</xdr:rowOff>
        </xdr:from>
        <xdr:to>
          <xdr:col>2</xdr:col>
          <xdr:colOff>2419350</xdr:colOff>
          <xdr:row>12</xdr:row>
          <xdr:rowOff>561975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1533525</xdr:colOff>
          <xdr:row>11</xdr:row>
          <xdr:rowOff>200025</xdr:rowOff>
        </xdr:from>
        <xdr:to>
          <xdr:col>2</xdr:col>
          <xdr:colOff>2419350</xdr:colOff>
          <xdr:row>11</xdr:row>
          <xdr:rowOff>409575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3153833</xdr:colOff>
      <xdr:row>4</xdr:row>
      <xdr:rowOff>222250</xdr:rowOff>
    </xdr:from>
    <xdr:ext cx="391583" cy="2359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43750" y="1809750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xdr:oneCellAnchor>
    <xdr:from>
      <xdr:col>2</xdr:col>
      <xdr:colOff>3164417</xdr:colOff>
      <xdr:row>7</xdr:row>
      <xdr:rowOff>169333</xdr:rowOff>
    </xdr:from>
    <xdr:ext cx="391583" cy="235962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7154334" y="3407833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xdr:oneCellAnchor>
    <xdr:from>
      <xdr:col>2</xdr:col>
      <xdr:colOff>3153833</xdr:colOff>
      <xdr:row>8</xdr:row>
      <xdr:rowOff>201083</xdr:rowOff>
    </xdr:from>
    <xdr:ext cx="391583" cy="235962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7143750" y="3915833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xdr:oneCellAnchor>
    <xdr:from>
      <xdr:col>2</xdr:col>
      <xdr:colOff>3153833</xdr:colOff>
      <xdr:row>9</xdr:row>
      <xdr:rowOff>179917</xdr:rowOff>
    </xdr:from>
    <xdr:ext cx="391583" cy="235962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7143750" y="4434417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xdr:oneCellAnchor>
    <xdr:from>
      <xdr:col>2</xdr:col>
      <xdr:colOff>3164417</xdr:colOff>
      <xdr:row>10</xdr:row>
      <xdr:rowOff>158750</xdr:rowOff>
    </xdr:from>
    <xdr:ext cx="391583" cy="235962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7154334" y="4953000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xdr:oneCellAnchor>
    <xdr:from>
      <xdr:col>2</xdr:col>
      <xdr:colOff>3153833</xdr:colOff>
      <xdr:row>11</xdr:row>
      <xdr:rowOff>148166</xdr:rowOff>
    </xdr:from>
    <xdr:ext cx="391583" cy="235962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7143750" y="5439833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xdr:oneCellAnchor>
    <xdr:from>
      <xdr:col>2</xdr:col>
      <xdr:colOff>3227917</xdr:colOff>
      <xdr:row>12</xdr:row>
      <xdr:rowOff>84667</xdr:rowOff>
    </xdr:from>
    <xdr:ext cx="391583" cy="294953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7217834" y="5884334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1562100</xdr:colOff>
          <xdr:row>4</xdr:row>
          <xdr:rowOff>447675</xdr:rowOff>
        </xdr:from>
        <xdr:to>
          <xdr:col>2</xdr:col>
          <xdr:colOff>2390775</xdr:colOff>
          <xdr:row>4</xdr:row>
          <xdr:rowOff>657225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1590675</xdr:colOff>
          <xdr:row>4</xdr:row>
          <xdr:rowOff>447675</xdr:rowOff>
        </xdr:from>
        <xdr:to>
          <xdr:col>3</xdr:col>
          <xdr:colOff>2419350</xdr:colOff>
          <xdr:row>4</xdr:row>
          <xdr:rowOff>657225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1562100</xdr:colOff>
          <xdr:row>5</xdr:row>
          <xdr:rowOff>285750</xdr:rowOff>
        </xdr:from>
        <xdr:to>
          <xdr:col>2</xdr:col>
          <xdr:colOff>2390775</xdr:colOff>
          <xdr:row>5</xdr:row>
          <xdr:rowOff>485775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3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7</xdr:row>
          <xdr:rowOff>190500</xdr:rowOff>
        </xdr:from>
        <xdr:to>
          <xdr:col>3</xdr:col>
          <xdr:colOff>1800225</xdr:colOff>
          <xdr:row>7</xdr:row>
          <xdr:rowOff>390525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3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8</xdr:row>
          <xdr:rowOff>228600</xdr:rowOff>
        </xdr:from>
        <xdr:to>
          <xdr:col>3</xdr:col>
          <xdr:colOff>1819275</xdr:colOff>
          <xdr:row>8</xdr:row>
          <xdr:rowOff>438150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3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10</xdr:row>
          <xdr:rowOff>180975</xdr:rowOff>
        </xdr:from>
        <xdr:to>
          <xdr:col>3</xdr:col>
          <xdr:colOff>1819275</xdr:colOff>
          <xdr:row>10</xdr:row>
          <xdr:rowOff>390525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3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11</xdr:row>
          <xdr:rowOff>200025</xdr:rowOff>
        </xdr:from>
        <xdr:to>
          <xdr:col>3</xdr:col>
          <xdr:colOff>1847850</xdr:colOff>
          <xdr:row>11</xdr:row>
          <xdr:rowOff>409575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3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12</xdr:row>
          <xdr:rowOff>9525</xdr:rowOff>
        </xdr:from>
        <xdr:to>
          <xdr:col>3</xdr:col>
          <xdr:colOff>2447925</xdr:colOff>
          <xdr:row>12</xdr:row>
          <xdr:rowOff>561975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3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2381250</xdr:colOff>
          <xdr:row>7</xdr:row>
          <xdr:rowOff>190500</xdr:rowOff>
        </xdr:from>
        <xdr:to>
          <xdr:col>3</xdr:col>
          <xdr:colOff>3209925</xdr:colOff>
          <xdr:row>7</xdr:row>
          <xdr:rowOff>390525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3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2381250</xdr:colOff>
          <xdr:row>8</xdr:row>
          <xdr:rowOff>228600</xdr:rowOff>
        </xdr:from>
        <xdr:to>
          <xdr:col>3</xdr:col>
          <xdr:colOff>3238500</xdr:colOff>
          <xdr:row>8</xdr:row>
          <xdr:rowOff>438150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3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9</xdr:row>
          <xdr:rowOff>209550</xdr:rowOff>
        </xdr:from>
        <xdr:to>
          <xdr:col>3</xdr:col>
          <xdr:colOff>1419225</xdr:colOff>
          <xdr:row>10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3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2381250</xdr:colOff>
          <xdr:row>9</xdr:row>
          <xdr:rowOff>266700</xdr:rowOff>
        </xdr:from>
        <xdr:to>
          <xdr:col>3</xdr:col>
          <xdr:colOff>3238500</xdr:colOff>
          <xdr:row>9</xdr:row>
          <xdr:rowOff>476250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3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2381250</xdr:colOff>
          <xdr:row>10</xdr:row>
          <xdr:rowOff>180975</xdr:rowOff>
        </xdr:from>
        <xdr:to>
          <xdr:col>3</xdr:col>
          <xdr:colOff>3238500</xdr:colOff>
          <xdr:row>10</xdr:row>
          <xdr:rowOff>390525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3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2381250</xdr:colOff>
          <xdr:row>11</xdr:row>
          <xdr:rowOff>200025</xdr:rowOff>
        </xdr:from>
        <xdr:to>
          <xdr:col>3</xdr:col>
          <xdr:colOff>3267075</xdr:colOff>
          <xdr:row>11</xdr:row>
          <xdr:rowOff>409575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3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</xdr:row>
          <xdr:rowOff>371475</xdr:rowOff>
        </xdr:from>
        <xdr:to>
          <xdr:col>7</xdr:col>
          <xdr:colOff>1533525</xdr:colOff>
          <xdr:row>4</xdr:row>
          <xdr:rowOff>571500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3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6</xdr:row>
          <xdr:rowOff>142875</xdr:rowOff>
        </xdr:from>
        <xdr:to>
          <xdr:col>7</xdr:col>
          <xdr:colOff>1533525</xdr:colOff>
          <xdr:row>6</xdr:row>
          <xdr:rowOff>342900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3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12</xdr:row>
          <xdr:rowOff>180975</xdr:rowOff>
        </xdr:from>
        <xdr:to>
          <xdr:col>7</xdr:col>
          <xdr:colOff>1533525</xdr:colOff>
          <xdr:row>12</xdr:row>
          <xdr:rowOff>390525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3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7</xdr:row>
          <xdr:rowOff>142875</xdr:rowOff>
        </xdr:from>
        <xdr:to>
          <xdr:col>7</xdr:col>
          <xdr:colOff>1533525</xdr:colOff>
          <xdr:row>7</xdr:row>
          <xdr:rowOff>342900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3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8</xdr:row>
          <xdr:rowOff>142875</xdr:rowOff>
        </xdr:from>
        <xdr:to>
          <xdr:col>7</xdr:col>
          <xdr:colOff>1533525</xdr:colOff>
          <xdr:row>8</xdr:row>
          <xdr:rowOff>342900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3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9</xdr:row>
          <xdr:rowOff>142875</xdr:rowOff>
        </xdr:from>
        <xdr:to>
          <xdr:col>7</xdr:col>
          <xdr:colOff>1533525</xdr:colOff>
          <xdr:row>9</xdr:row>
          <xdr:rowOff>342900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3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10</xdr:row>
          <xdr:rowOff>142875</xdr:rowOff>
        </xdr:from>
        <xdr:to>
          <xdr:col>7</xdr:col>
          <xdr:colOff>1533525</xdr:colOff>
          <xdr:row>10</xdr:row>
          <xdr:rowOff>342900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3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11</xdr:row>
          <xdr:rowOff>142875</xdr:rowOff>
        </xdr:from>
        <xdr:to>
          <xdr:col>7</xdr:col>
          <xdr:colOff>1533525</xdr:colOff>
          <xdr:row>11</xdr:row>
          <xdr:rowOff>342900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3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1533525</xdr:colOff>
          <xdr:row>13</xdr:row>
          <xdr:rowOff>200025</xdr:rowOff>
        </xdr:from>
        <xdr:ext cx="885825" cy="209550"/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59597858-3068-43C5-BF27-0455824BDD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2</xdr:col>
      <xdr:colOff>3153833</xdr:colOff>
      <xdr:row>13</xdr:row>
      <xdr:rowOff>148166</xdr:rowOff>
    </xdr:from>
    <xdr:ext cx="391583" cy="235962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63FC1A51-F86B-45ED-8B1C-F4EEFD5D0C5A}"/>
            </a:ext>
          </a:extLst>
        </xdr:cNvPr>
        <xdr:cNvSpPr txBox="1"/>
      </xdr:nvSpPr>
      <xdr:spPr>
        <a:xfrm>
          <a:off x="7140726" y="5944809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962025</xdr:colOff>
          <xdr:row>13</xdr:row>
          <xdr:rowOff>200025</xdr:rowOff>
        </xdr:from>
        <xdr:ext cx="885825" cy="209550"/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E688C039-9CE5-4D53-BE0F-6FF1BB0578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2381250</xdr:colOff>
          <xdr:row>13</xdr:row>
          <xdr:rowOff>200025</xdr:rowOff>
        </xdr:from>
        <xdr:ext cx="885825" cy="209550"/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8D4E7260-1335-41B4-B56C-DA81ABFFEE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704850</xdr:colOff>
          <xdr:row>13</xdr:row>
          <xdr:rowOff>142875</xdr:rowOff>
        </xdr:from>
        <xdr:ext cx="828675" cy="200025"/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E92F2D2A-ED0A-4F67-8ED4-0E22DDB449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301145</xdr:colOff>
      <xdr:row>3</xdr:row>
      <xdr:rowOff>36255</xdr:rowOff>
    </xdr:from>
    <xdr:to>
      <xdr:col>29</xdr:col>
      <xdr:colOff>638369</xdr:colOff>
      <xdr:row>4</xdr:row>
      <xdr:rowOff>168865</xdr:rowOff>
    </xdr:to>
    <xdr:pic>
      <xdr:nvPicPr>
        <xdr:cNvPr id="2" name="irc_mi" descr="Image result for ncqa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1045" y="817305"/>
          <a:ext cx="3416974" cy="1447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1771650</xdr:colOff>
          <xdr:row>6</xdr:row>
          <xdr:rowOff>228600</xdr:rowOff>
        </xdr:from>
        <xdr:to>
          <xdr:col>2</xdr:col>
          <xdr:colOff>2638425</xdr:colOff>
          <xdr:row>6</xdr:row>
          <xdr:rowOff>476250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1771650</xdr:colOff>
          <xdr:row>7</xdr:row>
          <xdr:rowOff>190500</xdr:rowOff>
        </xdr:from>
        <xdr:to>
          <xdr:col>2</xdr:col>
          <xdr:colOff>2638425</xdr:colOff>
          <xdr:row>7</xdr:row>
          <xdr:rowOff>409575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4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1771650</xdr:colOff>
          <xdr:row>8</xdr:row>
          <xdr:rowOff>228600</xdr:rowOff>
        </xdr:from>
        <xdr:to>
          <xdr:col>2</xdr:col>
          <xdr:colOff>2638425</xdr:colOff>
          <xdr:row>8</xdr:row>
          <xdr:rowOff>476250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4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1771650</xdr:colOff>
          <xdr:row>9</xdr:row>
          <xdr:rowOff>276225</xdr:rowOff>
        </xdr:from>
        <xdr:to>
          <xdr:col>2</xdr:col>
          <xdr:colOff>2638425</xdr:colOff>
          <xdr:row>9</xdr:row>
          <xdr:rowOff>504825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4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1771650</xdr:colOff>
          <xdr:row>10</xdr:row>
          <xdr:rowOff>180975</xdr:rowOff>
        </xdr:from>
        <xdr:to>
          <xdr:col>2</xdr:col>
          <xdr:colOff>2638425</xdr:colOff>
          <xdr:row>10</xdr:row>
          <xdr:rowOff>409575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4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12</xdr:row>
          <xdr:rowOff>9525</xdr:rowOff>
        </xdr:from>
        <xdr:to>
          <xdr:col>2</xdr:col>
          <xdr:colOff>2638425</xdr:colOff>
          <xdr:row>12</xdr:row>
          <xdr:rowOff>647700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4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11</xdr:row>
          <xdr:rowOff>200025</xdr:rowOff>
        </xdr:from>
        <xdr:to>
          <xdr:col>2</xdr:col>
          <xdr:colOff>2638425</xdr:colOff>
          <xdr:row>11</xdr:row>
          <xdr:rowOff>447675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4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1679727</xdr:colOff>
      <xdr:row>12</xdr:row>
      <xdr:rowOff>311454</xdr:rowOff>
    </xdr:from>
    <xdr:ext cx="391583" cy="29495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9537852" y="8502954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4</xdr:row>
          <xdr:rowOff>447675</xdr:rowOff>
        </xdr:from>
        <xdr:to>
          <xdr:col>2</xdr:col>
          <xdr:colOff>2600325</xdr:colOff>
          <xdr:row>4</xdr:row>
          <xdr:rowOff>685800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4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447675</xdr:rowOff>
        </xdr:from>
        <xdr:to>
          <xdr:col>3</xdr:col>
          <xdr:colOff>2714625</xdr:colOff>
          <xdr:row>4</xdr:row>
          <xdr:rowOff>685800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4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5</xdr:row>
          <xdr:rowOff>180975</xdr:rowOff>
        </xdr:from>
        <xdr:to>
          <xdr:col>2</xdr:col>
          <xdr:colOff>2600325</xdr:colOff>
          <xdr:row>5</xdr:row>
          <xdr:rowOff>409575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4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7</xdr:row>
          <xdr:rowOff>190500</xdr:rowOff>
        </xdr:from>
        <xdr:to>
          <xdr:col>3</xdr:col>
          <xdr:colOff>2714625</xdr:colOff>
          <xdr:row>7</xdr:row>
          <xdr:rowOff>409575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4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1876425</xdr:colOff>
          <xdr:row>10</xdr:row>
          <xdr:rowOff>180975</xdr:rowOff>
        </xdr:from>
        <xdr:to>
          <xdr:col>3</xdr:col>
          <xdr:colOff>2733675</xdr:colOff>
          <xdr:row>10</xdr:row>
          <xdr:rowOff>409575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4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12</xdr:row>
          <xdr:rowOff>123825</xdr:rowOff>
        </xdr:from>
        <xdr:to>
          <xdr:col>3</xdr:col>
          <xdr:colOff>1905000</xdr:colOff>
          <xdr:row>13</xdr:row>
          <xdr:rowOff>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4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1857375</xdr:colOff>
          <xdr:row>5</xdr:row>
          <xdr:rowOff>9525</xdr:rowOff>
        </xdr:from>
        <xdr:to>
          <xdr:col>3</xdr:col>
          <xdr:colOff>2743200</xdr:colOff>
          <xdr:row>5</xdr:row>
          <xdr:rowOff>647700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4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3791102</xdr:colOff>
      <xdr:row>5</xdr:row>
      <xdr:rowOff>163286</xdr:rowOff>
    </xdr:from>
    <xdr:ext cx="391583" cy="294953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7782077" y="3020786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3791102</xdr:colOff>
      <xdr:row>7</xdr:row>
      <xdr:rowOff>81643</xdr:rowOff>
    </xdr:from>
    <xdr:ext cx="391583" cy="294953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7782077" y="4463143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3791102</xdr:colOff>
      <xdr:row>10</xdr:row>
      <xdr:rowOff>108857</xdr:rowOff>
    </xdr:from>
    <xdr:ext cx="391583" cy="29495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7782077" y="6776357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13</xdr:row>
          <xdr:rowOff>152400</xdr:rowOff>
        </xdr:from>
        <xdr:to>
          <xdr:col>2</xdr:col>
          <xdr:colOff>2638425</xdr:colOff>
          <xdr:row>13</xdr:row>
          <xdr:rowOff>695325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4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14</xdr:row>
          <xdr:rowOff>390525</xdr:rowOff>
        </xdr:from>
        <xdr:to>
          <xdr:col>2</xdr:col>
          <xdr:colOff>2590800</xdr:colOff>
          <xdr:row>14</xdr:row>
          <xdr:rowOff>638175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4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3804709</xdr:colOff>
      <xdr:row>14</xdr:row>
      <xdr:rowOff>312966</xdr:rowOff>
    </xdr:from>
    <xdr:ext cx="250219" cy="294953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7795684" y="10028466"/>
          <a:ext cx="250219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14</xdr:row>
          <xdr:rowOff>333375</xdr:rowOff>
        </xdr:from>
        <xdr:to>
          <xdr:col>3</xdr:col>
          <xdr:colOff>2714625</xdr:colOff>
          <xdr:row>14</xdr:row>
          <xdr:rowOff>552450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4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15</xdr:row>
          <xdr:rowOff>285750</xdr:rowOff>
        </xdr:from>
        <xdr:to>
          <xdr:col>2</xdr:col>
          <xdr:colOff>2600325</xdr:colOff>
          <xdr:row>15</xdr:row>
          <xdr:rowOff>504825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4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16</xdr:row>
          <xdr:rowOff>352425</xdr:rowOff>
        </xdr:from>
        <xdr:to>
          <xdr:col>2</xdr:col>
          <xdr:colOff>2600325</xdr:colOff>
          <xdr:row>16</xdr:row>
          <xdr:rowOff>590550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4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16</xdr:row>
          <xdr:rowOff>419100</xdr:rowOff>
        </xdr:from>
        <xdr:to>
          <xdr:col>3</xdr:col>
          <xdr:colOff>2714625</xdr:colOff>
          <xdr:row>16</xdr:row>
          <xdr:rowOff>666750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4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17</xdr:row>
          <xdr:rowOff>352425</xdr:rowOff>
        </xdr:from>
        <xdr:to>
          <xdr:col>2</xdr:col>
          <xdr:colOff>2600325</xdr:colOff>
          <xdr:row>17</xdr:row>
          <xdr:rowOff>590550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4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18</xdr:row>
          <xdr:rowOff>447675</xdr:rowOff>
        </xdr:from>
        <xdr:to>
          <xdr:col>2</xdr:col>
          <xdr:colOff>2600325</xdr:colOff>
          <xdr:row>18</xdr:row>
          <xdr:rowOff>647700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4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19</xdr:row>
          <xdr:rowOff>381000</xdr:rowOff>
        </xdr:from>
        <xdr:to>
          <xdr:col>2</xdr:col>
          <xdr:colOff>2600325</xdr:colOff>
          <xdr:row>19</xdr:row>
          <xdr:rowOff>590550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4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1895475</xdr:colOff>
          <xdr:row>19</xdr:row>
          <xdr:rowOff>476250</xdr:rowOff>
        </xdr:from>
        <xdr:to>
          <xdr:col>3</xdr:col>
          <xdr:colOff>2695575</xdr:colOff>
          <xdr:row>19</xdr:row>
          <xdr:rowOff>685800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4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20</xdr:row>
          <xdr:rowOff>390525</xdr:rowOff>
        </xdr:from>
        <xdr:to>
          <xdr:col>2</xdr:col>
          <xdr:colOff>2600325</xdr:colOff>
          <xdr:row>20</xdr:row>
          <xdr:rowOff>600075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4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20</xdr:row>
          <xdr:rowOff>323850</xdr:rowOff>
        </xdr:from>
        <xdr:to>
          <xdr:col>3</xdr:col>
          <xdr:colOff>2714625</xdr:colOff>
          <xdr:row>20</xdr:row>
          <xdr:rowOff>542925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4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21</xdr:row>
          <xdr:rowOff>304800</xdr:rowOff>
        </xdr:from>
        <xdr:to>
          <xdr:col>2</xdr:col>
          <xdr:colOff>2600325</xdr:colOff>
          <xdr:row>21</xdr:row>
          <xdr:rowOff>504825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4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22</xdr:row>
          <xdr:rowOff>438150</xdr:rowOff>
        </xdr:from>
        <xdr:to>
          <xdr:col>2</xdr:col>
          <xdr:colOff>2600325</xdr:colOff>
          <xdr:row>22</xdr:row>
          <xdr:rowOff>638175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4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23</xdr:row>
          <xdr:rowOff>447675</xdr:rowOff>
        </xdr:from>
        <xdr:to>
          <xdr:col>2</xdr:col>
          <xdr:colOff>2600325</xdr:colOff>
          <xdr:row>23</xdr:row>
          <xdr:rowOff>647700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4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3769178</xdr:colOff>
      <xdr:row>19</xdr:row>
      <xdr:rowOff>190500</xdr:rowOff>
    </xdr:from>
    <xdr:ext cx="391583" cy="294953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7760153" y="13716000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3782786</xdr:colOff>
      <xdr:row>20</xdr:row>
      <xdr:rowOff>244928</xdr:rowOff>
    </xdr:from>
    <xdr:ext cx="391583" cy="294953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773761" y="14532428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3794125</xdr:colOff>
      <xdr:row>22</xdr:row>
      <xdr:rowOff>229053</xdr:rowOff>
    </xdr:from>
    <xdr:ext cx="391583" cy="294953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7778750" y="16040553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1857375</xdr:colOff>
          <xdr:row>24</xdr:row>
          <xdr:rowOff>352425</xdr:rowOff>
        </xdr:from>
        <xdr:to>
          <xdr:col>2</xdr:col>
          <xdr:colOff>2686050</xdr:colOff>
          <xdr:row>24</xdr:row>
          <xdr:rowOff>552450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4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3810000</xdr:colOff>
      <xdr:row>17</xdr:row>
      <xdr:rowOff>265339</xdr:rowOff>
    </xdr:from>
    <xdr:ext cx="391583" cy="294953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7794625" y="12266839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3800929</xdr:colOff>
      <xdr:row>4</xdr:row>
      <xdr:rowOff>263072</xdr:rowOff>
    </xdr:from>
    <xdr:ext cx="391583" cy="294953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7785554" y="2358572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5</xdr:row>
          <xdr:rowOff>95250</xdr:rowOff>
        </xdr:from>
        <xdr:to>
          <xdr:col>7</xdr:col>
          <xdr:colOff>1314450</xdr:colOff>
          <xdr:row>5</xdr:row>
          <xdr:rowOff>304800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  <a:ext uri="{FF2B5EF4-FFF2-40B4-BE49-F238E27FC236}">
                  <a16:creationId xmlns:a16="http://schemas.microsoft.com/office/drawing/2014/main" id="{00000000-0008-0000-0400-00003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6</xdr:row>
          <xdr:rowOff>95250</xdr:rowOff>
        </xdr:from>
        <xdr:to>
          <xdr:col>7</xdr:col>
          <xdr:colOff>1314450</xdr:colOff>
          <xdr:row>6</xdr:row>
          <xdr:rowOff>304800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  <a:ext uri="{FF2B5EF4-FFF2-40B4-BE49-F238E27FC236}">
                  <a16:creationId xmlns:a16="http://schemas.microsoft.com/office/drawing/2014/main" id="{00000000-0008-0000-0400-00003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7</xdr:row>
          <xdr:rowOff>95250</xdr:rowOff>
        </xdr:from>
        <xdr:to>
          <xdr:col>7</xdr:col>
          <xdr:colOff>1314450</xdr:colOff>
          <xdr:row>7</xdr:row>
          <xdr:rowOff>304800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  <a:ext uri="{FF2B5EF4-FFF2-40B4-BE49-F238E27FC236}">
                  <a16:creationId xmlns:a16="http://schemas.microsoft.com/office/drawing/2014/main" id="{00000000-0008-0000-0400-00003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8</xdr:row>
          <xdr:rowOff>95250</xdr:rowOff>
        </xdr:from>
        <xdr:to>
          <xdr:col>7</xdr:col>
          <xdr:colOff>1314450</xdr:colOff>
          <xdr:row>8</xdr:row>
          <xdr:rowOff>304800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  <a:ext uri="{FF2B5EF4-FFF2-40B4-BE49-F238E27FC236}">
                  <a16:creationId xmlns:a16="http://schemas.microsoft.com/office/drawing/2014/main" id="{00000000-0008-0000-0400-00003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11</xdr:row>
          <xdr:rowOff>95250</xdr:rowOff>
        </xdr:from>
        <xdr:to>
          <xdr:col>7</xdr:col>
          <xdr:colOff>1314450</xdr:colOff>
          <xdr:row>11</xdr:row>
          <xdr:rowOff>304800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00000000-0008-0000-04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14</xdr:row>
          <xdr:rowOff>95250</xdr:rowOff>
        </xdr:from>
        <xdr:to>
          <xdr:col>7</xdr:col>
          <xdr:colOff>1314450</xdr:colOff>
          <xdr:row>14</xdr:row>
          <xdr:rowOff>304800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4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16</xdr:row>
          <xdr:rowOff>142875</xdr:rowOff>
        </xdr:from>
        <xdr:to>
          <xdr:col>7</xdr:col>
          <xdr:colOff>1314450</xdr:colOff>
          <xdr:row>16</xdr:row>
          <xdr:rowOff>352425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4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17</xdr:row>
          <xdr:rowOff>104775</xdr:rowOff>
        </xdr:from>
        <xdr:to>
          <xdr:col>7</xdr:col>
          <xdr:colOff>1314450</xdr:colOff>
          <xdr:row>17</xdr:row>
          <xdr:rowOff>304800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4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18</xdr:row>
          <xdr:rowOff>95250</xdr:rowOff>
        </xdr:from>
        <xdr:to>
          <xdr:col>7</xdr:col>
          <xdr:colOff>1314450</xdr:colOff>
          <xdr:row>18</xdr:row>
          <xdr:rowOff>304800</xdr:rowOff>
        </xdr:to>
        <xdr:sp macro="" textlink="">
          <xdr:nvSpPr>
            <xdr:cNvPr id="13369" name="Check Box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4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19</xdr:row>
          <xdr:rowOff>95250</xdr:rowOff>
        </xdr:from>
        <xdr:to>
          <xdr:col>7</xdr:col>
          <xdr:colOff>1314450</xdr:colOff>
          <xdr:row>19</xdr:row>
          <xdr:rowOff>304800</xdr:rowOff>
        </xdr:to>
        <xdr:sp macro="" textlink="">
          <xdr:nvSpPr>
            <xdr:cNvPr id="13370" name="Check Box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4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20</xdr:row>
          <xdr:rowOff>95250</xdr:rowOff>
        </xdr:from>
        <xdr:to>
          <xdr:col>7</xdr:col>
          <xdr:colOff>1314450</xdr:colOff>
          <xdr:row>20</xdr:row>
          <xdr:rowOff>304800</xdr:rowOff>
        </xdr:to>
        <xdr:sp macro="" textlink="">
          <xdr:nvSpPr>
            <xdr:cNvPr id="13371" name="Check Box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4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21</xdr:row>
          <xdr:rowOff>95250</xdr:rowOff>
        </xdr:from>
        <xdr:to>
          <xdr:col>7</xdr:col>
          <xdr:colOff>1314450</xdr:colOff>
          <xdr:row>21</xdr:row>
          <xdr:rowOff>304800</xdr:rowOff>
        </xdr:to>
        <xdr:sp macro="" textlink="">
          <xdr:nvSpPr>
            <xdr:cNvPr id="13372" name="Check Box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4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22</xdr:row>
          <xdr:rowOff>95250</xdr:rowOff>
        </xdr:from>
        <xdr:to>
          <xdr:col>7</xdr:col>
          <xdr:colOff>1314450</xdr:colOff>
          <xdr:row>22</xdr:row>
          <xdr:rowOff>304800</xdr:rowOff>
        </xdr:to>
        <xdr:sp macro="" textlink="">
          <xdr:nvSpPr>
            <xdr:cNvPr id="13373" name="Check Box 61" hidden="1">
              <a:extLst>
                <a:ext uri="{63B3BB69-23CF-44E3-9099-C40C66FF867C}">
                  <a14:compatExt spid="_x0000_s13373"/>
                </a:ext>
                <a:ext uri="{FF2B5EF4-FFF2-40B4-BE49-F238E27FC236}">
                  <a16:creationId xmlns:a16="http://schemas.microsoft.com/office/drawing/2014/main" id="{00000000-0008-0000-0400-00003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24</xdr:row>
          <xdr:rowOff>95250</xdr:rowOff>
        </xdr:from>
        <xdr:to>
          <xdr:col>7</xdr:col>
          <xdr:colOff>1314450</xdr:colOff>
          <xdr:row>24</xdr:row>
          <xdr:rowOff>304800</xdr:rowOff>
        </xdr:to>
        <xdr:sp macro="" textlink="">
          <xdr:nvSpPr>
            <xdr:cNvPr id="13375" name="Check Box 63" hidden="1">
              <a:extLst>
                <a:ext uri="{63B3BB69-23CF-44E3-9099-C40C66FF867C}">
                  <a14:compatExt spid="_x0000_s13375"/>
                </a:ext>
                <a:ext uri="{FF2B5EF4-FFF2-40B4-BE49-F238E27FC236}">
                  <a16:creationId xmlns:a16="http://schemas.microsoft.com/office/drawing/2014/main" id="{00000000-0008-0000-0400-00003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1876425</xdr:colOff>
          <xdr:row>11</xdr:row>
          <xdr:rowOff>400050</xdr:rowOff>
        </xdr:from>
        <xdr:to>
          <xdr:col>3</xdr:col>
          <xdr:colOff>2733675</xdr:colOff>
          <xdr:row>11</xdr:row>
          <xdr:rowOff>638175</xdr:rowOff>
        </xdr:to>
        <xdr:sp macro="" textlink="">
          <xdr:nvSpPr>
            <xdr:cNvPr id="13384" name="Check Box 72" hidden="1">
              <a:extLst>
                <a:ext uri="{63B3BB69-23CF-44E3-9099-C40C66FF867C}">
                  <a14:compatExt spid="_x0000_s13384"/>
                </a:ext>
                <a:ext uri="{FF2B5EF4-FFF2-40B4-BE49-F238E27FC236}">
                  <a16:creationId xmlns:a16="http://schemas.microsoft.com/office/drawing/2014/main" id="{00000000-0008-0000-0400-00004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3714750</xdr:colOff>
      <xdr:row>11</xdr:row>
      <xdr:rowOff>269875</xdr:rowOff>
    </xdr:from>
    <xdr:ext cx="391583" cy="235962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7699375" y="7699375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2305050</xdr:colOff>
          <xdr:row>12</xdr:row>
          <xdr:rowOff>142875</xdr:rowOff>
        </xdr:from>
        <xdr:to>
          <xdr:col>3</xdr:col>
          <xdr:colOff>3190875</xdr:colOff>
          <xdr:row>13</xdr:row>
          <xdr:rowOff>19050</xdr:rowOff>
        </xdr:to>
        <xdr:sp macro="" textlink="">
          <xdr:nvSpPr>
            <xdr:cNvPr id="13385" name="Check Box 73" hidden="1">
              <a:extLst>
                <a:ext uri="{63B3BB69-23CF-44E3-9099-C40C66FF867C}">
                  <a14:compatExt spid="_x0000_s13385"/>
                </a:ext>
                <a:ext uri="{FF2B5EF4-FFF2-40B4-BE49-F238E27FC236}">
                  <a16:creationId xmlns:a16="http://schemas.microsoft.com/office/drawing/2014/main" id="{00000000-0008-0000-0400-00004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3730625</xdr:colOff>
      <xdr:row>12</xdr:row>
      <xdr:rowOff>317500</xdr:rowOff>
    </xdr:from>
    <xdr:ext cx="391583" cy="235962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7715250" y="8509000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1857375</xdr:colOff>
          <xdr:row>13</xdr:row>
          <xdr:rowOff>47625</xdr:rowOff>
        </xdr:from>
        <xdr:to>
          <xdr:col>3</xdr:col>
          <xdr:colOff>2743200</xdr:colOff>
          <xdr:row>13</xdr:row>
          <xdr:rowOff>685800</xdr:rowOff>
        </xdr:to>
        <xdr:sp macro="" textlink="">
          <xdr:nvSpPr>
            <xdr:cNvPr id="13386" name="Check Box 74" hidden="1">
              <a:extLst>
                <a:ext uri="{63B3BB69-23CF-44E3-9099-C40C66FF867C}">
                  <a14:compatExt spid="_x0000_s13386"/>
                </a:ext>
                <a:ext uri="{FF2B5EF4-FFF2-40B4-BE49-F238E27FC236}">
                  <a16:creationId xmlns:a16="http://schemas.microsoft.com/office/drawing/2014/main" id="{00000000-0008-0000-0400-00004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3810000</xdr:colOff>
      <xdr:row>13</xdr:row>
      <xdr:rowOff>206375</xdr:rowOff>
    </xdr:from>
    <xdr:ext cx="250219" cy="294953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7794625" y="9159875"/>
          <a:ext cx="250219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3794125</xdr:colOff>
      <xdr:row>16</xdr:row>
      <xdr:rowOff>238125</xdr:rowOff>
    </xdr:from>
    <xdr:ext cx="250219" cy="294953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7778750" y="11477625"/>
          <a:ext cx="250219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17</xdr:row>
          <xdr:rowOff>419100</xdr:rowOff>
        </xdr:from>
        <xdr:to>
          <xdr:col>3</xdr:col>
          <xdr:colOff>2714625</xdr:colOff>
          <xdr:row>17</xdr:row>
          <xdr:rowOff>666750</xdr:rowOff>
        </xdr:to>
        <xdr:sp macro="" textlink="">
          <xdr:nvSpPr>
            <xdr:cNvPr id="13387" name="Check Box 75" hidden="1">
              <a:extLst>
                <a:ext uri="{63B3BB69-23CF-44E3-9099-C40C66FF867C}">
                  <a14:compatExt spid="_x0000_s13387"/>
                </a:ext>
                <a:ext uri="{FF2B5EF4-FFF2-40B4-BE49-F238E27FC236}">
                  <a16:creationId xmlns:a16="http://schemas.microsoft.com/office/drawing/2014/main" id="{00000000-0008-0000-0400-00004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18</xdr:row>
          <xdr:rowOff>419100</xdr:rowOff>
        </xdr:from>
        <xdr:to>
          <xdr:col>3</xdr:col>
          <xdr:colOff>2714625</xdr:colOff>
          <xdr:row>18</xdr:row>
          <xdr:rowOff>666750</xdr:rowOff>
        </xdr:to>
        <xdr:sp macro="" textlink="">
          <xdr:nvSpPr>
            <xdr:cNvPr id="13389" name="Check Box 77" hidden="1">
              <a:extLst>
                <a:ext uri="{63B3BB69-23CF-44E3-9099-C40C66FF867C}">
                  <a14:compatExt spid="_x0000_s13389"/>
                </a:ext>
                <a:ext uri="{FF2B5EF4-FFF2-40B4-BE49-F238E27FC236}">
                  <a16:creationId xmlns:a16="http://schemas.microsoft.com/office/drawing/2014/main" id="{00000000-0008-0000-0400-00004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3778250</xdr:colOff>
      <xdr:row>18</xdr:row>
      <xdr:rowOff>190500</xdr:rowOff>
    </xdr:from>
    <xdr:ext cx="391583" cy="294953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7762875" y="12954000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21</xdr:row>
          <xdr:rowOff>323850</xdr:rowOff>
        </xdr:from>
        <xdr:to>
          <xdr:col>3</xdr:col>
          <xdr:colOff>2714625</xdr:colOff>
          <xdr:row>21</xdr:row>
          <xdr:rowOff>542925</xdr:rowOff>
        </xdr:to>
        <xdr:sp macro="" textlink="">
          <xdr:nvSpPr>
            <xdr:cNvPr id="13390" name="Check Box 78" hidden="1">
              <a:extLst>
                <a:ext uri="{63B3BB69-23CF-44E3-9099-C40C66FF867C}">
                  <a14:compatExt spid="_x0000_s13390"/>
                </a:ext>
                <a:ext uri="{FF2B5EF4-FFF2-40B4-BE49-F238E27FC236}">
                  <a16:creationId xmlns:a16="http://schemas.microsoft.com/office/drawing/2014/main" id="{00000000-0008-0000-0400-00004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3794125</xdr:colOff>
      <xdr:row>21</xdr:row>
      <xdr:rowOff>206375</xdr:rowOff>
    </xdr:from>
    <xdr:ext cx="391583" cy="294953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7778750" y="15255875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22</xdr:row>
          <xdr:rowOff>323850</xdr:rowOff>
        </xdr:from>
        <xdr:to>
          <xdr:col>3</xdr:col>
          <xdr:colOff>2714625</xdr:colOff>
          <xdr:row>22</xdr:row>
          <xdr:rowOff>542925</xdr:rowOff>
        </xdr:to>
        <xdr:sp macro="" textlink="">
          <xdr:nvSpPr>
            <xdr:cNvPr id="13391" name="Check Box 79" hidden="1">
              <a:extLst>
                <a:ext uri="{63B3BB69-23CF-44E3-9099-C40C66FF867C}">
                  <a14:compatExt spid="_x0000_s13391"/>
                </a:ext>
                <a:ext uri="{FF2B5EF4-FFF2-40B4-BE49-F238E27FC236}">
                  <a16:creationId xmlns:a16="http://schemas.microsoft.com/office/drawing/2014/main" id="{00000000-0008-0000-0400-00004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24</xdr:row>
          <xdr:rowOff>371475</xdr:rowOff>
        </xdr:from>
        <xdr:to>
          <xdr:col>2</xdr:col>
          <xdr:colOff>1647825</xdr:colOff>
          <xdr:row>24</xdr:row>
          <xdr:rowOff>590550</xdr:rowOff>
        </xdr:to>
        <xdr:sp macro="" textlink="">
          <xdr:nvSpPr>
            <xdr:cNvPr id="13392" name="Check Box 80" hidden="1">
              <a:extLst>
                <a:ext uri="{63B3BB69-23CF-44E3-9099-C40C66FF867C}">
                  <a14:compatExt spid="_x0000_s13392"/>
                </a:ext>
                <a:ext uri="{FF2B5EF4-FFF2-40B4-BE49-F238E27FC236}">
                  <a16:creationId xmlns:a16="http://schemas.microsoft.com/office/drawing/2014/main" id="{00000000-0008-0000-0400-00005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2857500</xdr:colOff>
          <xdr:row>24</xdr:row>
          <xdr:rowOff>371475</xdr:rowOff>
        </xdr:from>
        <xdr:to>
          <xdr:col>2</xdr:col>
          <xdr:colOff>3686175</xdr:colOff>
          <xdr:row>24</xdr:row>
          <xdr:rowOff>590550</xdr:rowOff>
        </xdr:to>
        <xdr:sp macro="" textlink="">
          <xdr:nvSpPr>
            <xdr:cNvPr id="13393" name="Check Box 81" hidden="1">
              <a:extLst>
                <a:ext uri="{63B3BB69-23CF-44E3-9099-C40C66FF867C}">
                  <a14:compatExt spid="_x0000_s13393"/>
                </a:ext>
                <a:ext uri="{FF2B5EF4-FFF2-40B4-BE49-F238E27FC236}">
                  <a16:creationId xmlns:a16="http://schemas.microsoft.com/office/drawing/2014/main" id="{00000000-0008-0000-0400-00005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4</xdr:row>
          <xdr:rowOff>95250</xdr:rowOff>
        </xdr:from>
        <xdr:to>
          <xdr:col>7</xdr:col>
          <xdr:colOff>1314450</xdr:colOff>
          <xdr:row>4</xdr:row>
          <xdr:rowOff>304800</xdr:rowOff>
        </xdr:to>
        <xdr:sp macro="" textlink="">
          <xdr:nvSpPr>
            <xdr:cNvPr id="13395" name="Check Box 83" hidden="1">
              <a:extLst>
                <a:ext uri="{63B3BB69-23CF-44E3-9099-C40C66FF867C}">
                  <a14:compatExt spid="_x0000_s13395"/>
                </a:ext>
                <a:ext uri="{FF2B5EF4-FFF2-40B4-BE49-F238E27FC236}">
                  <a16:creationId xmlns:a16="http://schemas.microsoft.com/office/drawing/2014/main" id="{00000000-0008-0000-0400-00005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10</xdr:row>
          <xdr:rowOff>95250</xdr:rowOff>
        </xdr:from>
        <xdr:to>
          <xdr:col>7</xdr:col>
          <xdr:colOff>1314450</xdr:colOff>
          <xdr:row>10</xdr:row>
          <xdr:rowOff>304800</xdr:rowOff>
        </xdr:to>
        <xdr:sp macro="" textlink="">
          <xdr:nvSpPr>
            <xdr:cNvPr id="13396" name="Check Box 84" hidden="1">
              <a:extLst>
                <a:ext uri="{63B3BB69-23CF-44E3-9099-C40C66FF867C}">
                  <a14:compatExt spid="_x0000_s13396"/>
                </a:ext>
                <a:ext uri="{FF2B5EF4-FFF2-40B4-BE49-F238E27FC236}">
                  <a16:creationId xmlns:a16="http://schemas.microsoft.com/office/drawing/2014/main" id="{00000000-0008-0000-0400-00005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13</xdr:row>
          <xdr:rowOff>95250</xdr:rowOff>
        </xdr:from>
        <xdr:to>
          <xdr:col>7</xdr:col>
          <xdr:colOff>1314450</xdr:colOff>
          <xdr:row>13</xdr:row>
          <xdr:rowOff>304800</xdr:rowOff>
        </xdr:to>
        <xdr:sp macro="" textlink="">
          <xdr:nvSpPr>
            <xdr:cNvPr id="13397" name="Check Box 85" hidden="1">
              <a:extLst>
                <a:ext uri="{63B3BB69-23CF-44E3-9099-C40C66FF867C}">
                  <a14:compatExt spid="_x0000_s13397"/>
                </a:ext>
                <a:ext uri="{FF2B5EF4-FFF2-40B4-BE49-F238E27FC236}">
                  <a16:creationId xmlns:a16="http://schemas.microsoft.com/office/drawing/2014/main" id="{00000000-0008-0000-0400-00005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12</xdr:row>
          <xdr:rowOff>95250</xdr:rowOff>
        </xdr:from>
        <xdr:to>
          <xdr:col>7</xdr:col>
          <xdr:colOff>1314450</xdr:colOff>
          <xdr:row>12</xdr:row>
          <xdr:rowOff>304800</xdr:rowOff>
        </xdr:to>
        <xdr:sp macro="" textlink="">
          <xdr:nvSpPr>
            <xdr:cNvPr id="13398" name="Check Box 86" hidden="1">
              <a:extLst>
                <a:ext uri="{63B3BB69-23CF-44E3-9099-C40C66FF867C}">
                  <a14:compatExt spid="_x0000_s13398"/>
                </a:ext>
                <a:ext uri="{FF2B5EF4-FFF2-40B4-BE49-F238E27FC236}">
                  <a16:creationId xmlns:a16="http://schemas.microsoft.com/office/drawing/2014/main" id="{00000000-0008-0000-0400-00005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301145</xdr:colOff>
      <xdr:row>3</xdr:row>
      <xdr:rowOff>36255</xdr:rowOff>
    </xdr:from>
    <xdr:to>
      <xdr:col>29</xdr:col>
      <xdr:colOff>543119</xdr:colOff>
      <xdr:row>4</xdr:row>
      <xdr:rowOff>168865</xdr:rowOff>
    </xdr:to>
    <xdr:pic>
      <xdr:nvPicPr>
        <xdr:cNvPr id="2" name="irc_mi" descr="Image result for ncqa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1045" y="817305"/>
          <a:ext cx="3416974" cy="1447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1743075</xdr:colOff>
          <xdr:row>6</xdr:row>
          <xdr:rowOff>228600</xdr:rowOff>
        </xdr:from>
        <xdr:to>
          <xdr:col>2</xdr:col>
          <xdr:colOff>2600325</xdr:colOff>
          <xdr:row>6</xdr:row>
          <xdr:rowOff>476250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7</xdr:row>
          <xdr:rowOff>190500</xdr:rowOff>
        </xdr:from>
        <xdr:to>
          <xdr:col>2</xdr:col>
          <xdr:colOff>2600325</xdr:colOff>
          <xdr:row>7</xdr:row>
          <xdr:rowOff>419100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5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8</xdr:row>
          <xdr:rowOff>228600</xdr:rowOff>
        </xdr:from>
        <xdr:to>
          <xdr:col>2</xdr:col>
          <xdr:colOff>2600325</xdr:colOff>
          <xdr:row>8</xdr:row>
          <xdr:rowOff>476250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5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9</xdr:row>
          <xdr:rowOff>276225</xdr:rowOff>
        </xdr:from>
        <xdr:to>
          <xdr:col>2</xdr:col>
          <xdr:colOff>2600325</xdr:colOff>
          <xdr:row>9</xdr:row>
          <xdr:rowOff>504825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5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10</xdr:row>
          <xdr:rowOff>180975</xdr:rowOff>
        </xdr:from>
        <xdr:to>
          <xdr:col>2</xdr:col>
          <xdr:colOff>2600325</xdr:colOff>
          <xdr:row>10</xdr:row>
          <xdr:rowOff>419100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5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1733550</xdr:colOff>
          <xdr:row>12</xdr:row>
          <xdr:rowOff>9525</xdr:rowOff>
        </xdr:from>
        <xdr:to>
          <xdr:col>2</xdr:col>
          <xdr:colOff>2619375</xdr:colOff>
          <xdr:row>12</xdr:row>
          <xdr:rowOff>647700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5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1733550</xdr:colOff>
          <xdr:row>11</xdr:row>
          <xdr:rowOff>200025</xdr:rowOff>
        </xdr:from>
        <xdr:to>
          <xdr:col>2</xdr:col>
          <xdr:colOff>2619375</xdr:colOff>
          <xdr:row>11</xdr:row>
          <xdr:rowOff>457200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5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1762125</xdr:colOff>
          <xdr:row>4</xdr:row>
          <xdr:rowOff>447675</xdr:rowOff>
        </xdr:from>
        <xdr:to>
          <xdr:col>2</xdr:col>
          <xdr:colOff>2600325</xdr:colOff>
          <xdr:row>4</xdr:row>
          <xdr:rowOff>676275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5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1762125</xdr:colOff>
          <xdr:row>5</xdr:row>
          <xdr:rowOff>304800</xdr:rowOff>
        </xdr:from>
        <xdr:to>
          <xdr:col>2</xdr:col>
          <xdr:colOff>2600325</xdr:colOff>
          <xdr:row>5</xdr:row>
          <xdr:rowOff>552450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5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1666875</xdr:colOff>
          <xdr:row>12</xdr:row>
          <xdr:rowOff>9525</xdr:rowOff>
        </xdr:from>
        <xdr:to>
          <xdr:col>3</xdr:col>
          <xdr:colOff>2552700</xdr:colOff>
          <xdr:row>12</xdr:row>
          <xdr:rowOff>647700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5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1666875</xdr:colOff>
          <xdr:row>6</xdr:row>
          <xdr:rowOff>152400</xdr:rowOff>
        </xdr:from>
        <xdr:to>
          <xdr:col>3</xdr:col>
          <xdr:colOff>2552700</xdr:colOff>
          <xdr:row>7</xdr:row>
          <xdr:rowOff>28575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5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3786566</xdr:colOff>
      <xdr:row>6</xdr:row>
      <xdr:rowOff>235858</xdr:rowOff>
    </xdr:from>
    <xdr:ext cx="391583" cy="294953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7771191" y="3855358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1695450</xdr:colOff>
          <xdr:row>8</xdr:row>
          <xdr:rowOff>190500</xdr:rowOff>
        </xdr:from>
        <xdr:to>
          <xdr:col>3</xdr:col>
          <xdr:colOff>2524125</xdr:colOff>
          <xdr:row>8</xdr:row>
          <xdr:rowOff>419100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5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1733550</xdr:colOff>
          <xdr:row>13</xdr:row>
          <xdr:rowOff>152400</xdr:rowOff>
        </xdr:from>
        <xdr:to>
          <xdr:col>2</xdr:col>
          <xdr:colOff>2619375</xdr:colOff>
          <xdr:row>13</xdr:row>
          <xdr:rowOff>704850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5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1752600</xdr:colOff>
          <xdr:row>14</xdr:row>
          <xdr:rowOff>361950</xdr:rowOff>
        </xdr:from>
        <xdr:to>
          <xdr:col>2</xdr:col>
          <xdr:colOff>2600325</xdr:colOff>
          <xdr:row>14</xdr:row>
          <xdr:rowOff>609600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5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3739696</xdr:colOff>
      <xdr:row>14</xdr:row>
      <xdr:rowOff>281214</xdr:rowOff>
    </xdr:from>
    <xdr:ext cx="391583" cy="235962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7724321" y="9996714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1695450</xdr:colOff>
          <xdr:row>14</xdr:row>
          <xdr:rowOff>419100</xdr:rowOff>
        </xdr:from>
        <xdr:to>
          <xdr:col>3</xdr:col>
          <xdr:colOff>2524125</xdr:colOff>
          <xdr:row>14</xdr:row>
          <xdr:rowOff>647700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5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1762125</xdr:colOff>
          <xdr:row>15</xdr:row>
          <xdr:rowOff>285750</xdr:rowOff>
        </xdr:from>
        <xdr:to>
          <xdr:col>2</xdr:col>
          <xdr:colOff>2600325</xdr:colOff>
          <xdr:row>15</xdr:row>
          <xdr:rowOff>514350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5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1695450</xdr:colOff>
          <xdr:row>15</xdr:row>
          <xdr:rowOff>314325</xdr:rowOff>
        </xdr:from>
        <xdr:to>
          <xdr:col>3</xdr:col>
          <xdr:colOff>2524125</xdr:colOff>
          <xdr:row>15</xdr:row>
          <xdr:rowOff>552450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5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3728357</xdr:colOff>
      <xdr:row>15</xdr:row>
      <xdr:rowOff>251731</xdr:rowOff>
    </xdr:from>
    <xdr:ext cx="391583" cy="235962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7712982" y="10729231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1762125</xdr:colOff>
          <xdr:row>16</xdr:row>
          <xdr:rowOff>352425</xdr:rowOff>
        </xdr:from>
        <xdr:to>
          <xdr:col>2</xdr:col>
          <xdr:colOff>2600325</xdr:colOff>
          <xdr:row>16</xdr:row>
          <xdr:rowOff>581025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5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1695450</xdr:colOff>
          <xdr:row>16</xdr:row>
          <xdr:rowOff>419100</xdr:rowOff>
        </xdr:from>
        <xdr:to>
          <xdr:col>3</xdr:col>
          <xdr:colOff>2524125</xdr:colOff>
          <xdr:row>16</xdr:row>
          <xdr:rowOff>666750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5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3755572</xdr:colOff>
      <xdr:row>16</xdr:row>
      <xdr:rowOff>326572</xdr:rowOff>
    </xdr:from>
    <xdr:ext cx="391583" cy="235962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7746547" y="11566072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1762125</xdr:colOff>
          <xdr:row>17</xdr:row>
          <xdr:rowOff>352425</xdr:rowOff>
        </xdr:from>
        <xdr:to>
          <xdr:col>2</xdr:col>
          <xdr:colOff>2600325</xdr:colOff>
          <xdr:row>17</xdr:row>
          <xdr:rowOff>581025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5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1762125</xdr:colOff>
          <xdr:row>18</xdr:row>
          <xdr:rowOff>447675</xdr:rowOff>
        </xdr:from>
        <xdr:to>
          <xdr:col>2</xdr:col>
          <xdr:colOff>2600325</xdr:colOff>
          <xdr:row>18</xdr:row>
          <xdr:rowOff>657225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5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1762125</xdr:colOff>
          <xdr:row>19</xdr:row>
          <xdr:rowOff>381000</xdr:rowOff>
        </xdr:from>
        <xdr:to>
          <xdr:col>2</xdr:col>
          <xdr:colOff>2600325</xdr:colOff>
          <xdr:row>19</xdr:row>
          <xdr:rowOff>581025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5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1704975</xdr:colOff>
          <xdr:row>19</xdr:row>
          <xdr:rowOff>476250</xdr:rowOff>
        </xdr:from>
        <xdr:to>
          <xdr:col>3</xdr:col>
          <xdr:colOff>2514600</xdr:colOff>
          <xdr:row>19</xdr:row>
          <xdr:rowOff>676275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5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1762125</xdr:colOff>
          <xdr:row>20</xdr:row>
          <xdr:rowOff>390525</xdr:rowOff>
        </xdr:from>
        <xdr:to>
          <xdr:col>2</xdr:col>
          <xdr:colOff>2600325</xdr:colOff>
          <xdr:row>20</xdr:row>
          <xdr:rowOff>600075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5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1695450</xdr:colOff>
          <xdr:row>20</xdr:row>
          <xdr:rowOff>323850</xdr:rowOff>
        </xdr:from>
        <xdr:to>
          <xdr:col>3</xdr:col>
          <xdr:colOff>2524125</xdr:colOff>
          <xdr:row>20</xdr:row>
          <xdr:rowOff>533400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5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1762125</xdr:colOff>
          <xdr:row>21</xdr:row>
          <xdr:rowOff>304800</xdr:rowOff>
        </xdr:from>
        <xdr:to>
          <xdr:col>2</xdr:col>
          <xdr:colOff>2600325</xdr:colOff>
          <xdr:row>21</xdr:row>
          <xdr:rowOff>504825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5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1762125</xdr:colOff>
          <xdr:row>22</xdr:row>
          <xdr:rowOff>438150</xdr:rowOff>
        </xdr:from>
        <xdr:to>
          <xdr:col>2</xdr:col>
          <xdr:colOff>2600325</xdr:colOff>
          <xdr:row>22</xdr:row>
          <xdr:rowOff>647700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5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3769178</xdr:colOff>
      <xdr:row>19</xdr:row>
      <xdr:rowOff>190500</xdr:rowOff>
    </xdr:from>
    <xdr:ext cx="391583" cy="294953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7760153" y="13716000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3782786</xdr:colOff>
      <xdr:row>20</xdr:row>
      <xdr:rowOff>244928</xdr:rowOff>
    </xdr:from>
    <xdr:ext cx="391583" cy="294953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7773761" y="14532428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xdr:oneCellAnchor>
    <xdr:from>
      <xdr:col>2</xdr:col>
      <xdr:colOff>3766911</xdr:colOff>
      <xdr:row>18</xdr:row>
      <xdr:rowOff>192768</xdr:rowOff>
    </xdr:from>
    <xdr:ext cx="391583" cy="294953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7751536" y="12956268"/>
          <a:ext cx="391583" cy="294953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2000" b="1" dirty="0" err="1">
              <a:solidFill>
                <a:srgbClr val="C00000"/>
              </a:solidFill>
            </a:rPr>
            <a:t>&amp;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6</xdr:row>
          <xdr:rowOff>95250</xdr:rowOff>
        </xdr:from>
        <xdr:to>
          <xdr:col>7</xdr:col>
          <xdr:colOff>1323975</xdr:colOff>
          <xdr:row>6</xdr:row>
          <xdr:rowOff>295275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5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18</xdr:row>
          <xdr:rowOff>95250</xdr:rowOff>
        </xdr:from>
        <xdr:to>
          <xdr:col>7</xdr:col>
          <xdr:colOff>1323975</xdr:colOff>
          <xdr:row>18</xdr:row>
          <xdr:rowOff>295275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5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19</xdr:row>
          <xdr:rowOff>95250</xdr:rowOff>
        </xdr:from>
        <xdr:to>
          <xdr:col>7</xdr:col>
          <xdr:colOff>1323975</xdr:colOff>
          <xdr:row>19</xdr:row>
          <xdr:rowOff>295275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5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20</xdr:row>
          <xdr:rowOff>95250</xdr:rowOff>
        </xdr:from>
        <xdr:to>
          <xdr:col>7</xdr:col>
          <xdr:colOff>1323975</xdr:colOff>
          <xdr:row>20</xdr:row>
          <xdr:rowOff>295275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5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21</xdr:row>
          <xdr:rowOff>95250</xdr:rowOff>
        </xdr:from>
        <xdr:to>
          <xdr:col>7</xdr:col>
          <xdr:colOff>1323975</xdr:colOff>
          <xdr:row>21</xdr:row>
          <xdr:rowOff>295275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5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22</xdr:row>
          <xdr:rowOff>95250</xdr:rowOff>
        </xdr:from>
        <xdr:to>
          <xdr:col>7</xdr:col>
          <xdr:colOff>1323975</xdr:colOff>
          <xdr:row>22</xdr:row>
          <xdr:rowOff>295275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  <a:ext uri="{FF2B5EF4-FFF2-40B4-BE49-F238E27FC236}">
                  <a16:creationId xmlns:a16="http://schemas.microsoft.com/office/drawing/2014/main" id="{00000000-0008-0000-0500-00003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3762375</xdr:colOff>
      <xdr:row>8</xdr:row>
      <xdr:rowOff>238125</xdr:rowOff>
    </xdr:from>
    <xdr:ext cx="391583" cy="235962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7747000" y="5381625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1666875</xdr:colOff>
          <xdr:row>11</xdr:row>
          <xdr:rowOff>200025</xdr:rowOff>
        </xdr:from>
        <xdr:to>
          <xdr:col>3</xdr:col>
          <xdr:colOff>2552700</xdr:colOff>
          <xdr:row>11</xdr:row>
          <xdr:rowOff>457200</xdr:rowOff>
        </xdr:to>
        <xdr:sp macro="" textlink="">
          <xdr:nvSpPr>
            <xdr:cNvPr id="14408" name="Check Box 72" hidden="1">
              <a:extLst>
                <a:ext uri="{63B3BB69-23CF-44E3-9099-C40C66FF867C}">
                  <a14:compatExt spid="_x0000_s14408"/>
                </a:ext>
                <a:ext uri="{FF2B5EF4-FFF2-40B4-BE49-F238E27FC236}">
                  <a16:creationId xmlns:a16="http://schemas.microsoft.com/office/drawing/2014/main" id="{00000000-0008-0000-0500-00004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3730625</xdr:colOff>
      <xdr:row>11</xdr:row>
      <xdr:rowOff>269875</xdr:rowOff>
    </xdr:from>
    <xdr:ext cx="391583" cy="235962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7715250" y="7699375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1666875</xdr:colOff>
          <xdr:row>13</xdr:row>
          <xdr:rowOff>200025</xdr:rowOff>
        </xdr:from>
        <xdr:to>
          <xdr:col>3</xdr:col>
          <xdr:colOff>2552700</xdr:colOff>
          <xdr:row>13</xdr:row>
          <xdr:rowOff>457200</xdr:rowOff>
        </xdr:to>
        <xdr:sp macro="" textlink="">
          <xdr:nvSpPr>
            <xdr:cNvPr id="14412" name="Check Box 76" hidden="1">
              <a:extLst>
                <a:ext uri="{63B3BB69-23CF-44E3-9099-C40C66FF867C}">
                  <a14:compatExt spid="_x0000_s14412"/>
                </a:ext>
                <a:ext uri="{FF2B5EF4-FFF2-40B4-BE49-F238E27FC236}">
                  <a16:creationId xmlns:a16="http://schemas.microsoft.com/office/drawing/2014/main" id="{00000000-0008-0000-0500-00004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3746500</xdr:colOff>
      <xdr:row>12</xdr:row>
      <xdr:rowOff>238125</xdr:rowOff>
    </xdr:from>
    <xdr:ext cx="391583" cy="235962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7731125" y="8429625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xdr:oneCellAnchor>
    <xdr:from>
      <xdr:col>2</xdr:col>
      <xdr:colOff>3762375</xdr:colOff>
      <xdr:row>13</xdr:row>
      <xdr:rowOff>269875</xdr:rowOff>
    </xdr:from>
    <xdr:ext cx="391583" cy="235962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7747000" y="9223375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1695450</xdr:colOff>
          <xdr:row>17</xdr:row>
          <xdr:rowOff>419100</xdr:rowOff>
        </xdr:from>
        <xdr:to>
          <xdr:col>3</xdr:col>
          <xdr:colOff>2524125</xdr:colOff>
          <xdr:row>17</xdr:row>
          <xdr:rowOff>666750</xdr:rowOff>
        </xdr:to>
        <xdr:sp macro="" textlink="">
          <xdr:nvSpPr>
            <xdr:cNvPr id="14416" name="Check Box 80" hidden="1">
              <a:extLst>
                <a:ext uri="{63B3BB69-23CF-44E3-9099-C40C66FF867C}">
                  <a14:compatExt spid="_x0000_s14416"/>
                </a:ext>
                <a:ext uri="{FF2B5EF4-FFF2-40B4-BE49-F238E27FC236}">
                  <a16:creationId xmlns:a16="http://schemas.microsoft.com/office/drawing/2014/main" id="{00000000-0008-0000-0500-00005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3746500</xdr:colOff>
      <xdr:row>17</xdr:row>
      <xdr:rowOff>222250</xdr:rowOff>
    </xdr:from>
    <xdr:ext cx="391583" cy="235962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7731125" y="12223750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1704975</xdr:colOff>
          <xdr:row>18</xdr:row>
          <xdr:rowOff>476250</xdr:rowOff>
        </xdr:from>
        <xdr:to>
          <xdr:col>3</xdr:col>
          <xdr:colOff>2514600</xdr:colOff>
          <xdr:row>18</xdr:row>
          <xdr:rowOff>676275</xdr:rowOff>
        </xdr:to>
        <xdr:sp macro="" textlink="">
          <xdr:nvSpPr>
            <xdr:cNvPr id="14417" name="Check Box 81" hidden="1">
              <a:extLst>
                <a:ext uri="{63B3BB69-23CF-44E3-9099-C40C66FF867C}">
                  <a14:compatExt spid="_x0000_s14417"/>
                </a:ext>
                <a:ext uri="{FF2B5EF4-FFF2-40B4-BE49-F238E27FC236}">
                  <a16:creationId xmlns:a16="http://schemas.microsoft.com/office/drawing/2014/main" id="{00000000-0008-0000-0500-00005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1695450</xdr:colOff>
          <xdr:row>22</xdr:row>
          <xdr:rowOff>323850</xdr:rowOff>
        </xdr:from>
        <xdr:to>
          <xdr:col>3</xdr:col>
          <xdr:colOff>2524125</xdr:colOff>
          <xdr:row>22</xdr:row>
          <xdr:rowOff>533400</xdr:rowOff>
        </xdr:to>
        <xdr:sp macro="" textlink="">
          <xdr:nvSpPr>
            <xdr:cNvPr id="14419" name="Check Box 83" hidden="1">
              <a:extLst>
                <a:ext uri="{63B3BB69-23CF-44E3-9099-C40C66FF867C}">
                  <a14:compatExt spid="_x0000_s14419"/>
                </a:ext>
                <a:ext uri="{FF2B5EF4-FFF2-40B4-BE49-F238E27FC236}">
                  <a16:creationId xmlns:a16="http://schemas.microsoft.com/office/drawing/2014/main" id="{00000000-0008-0000-0500-00005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3730625</xdr:colOff>
      <xdr:row>22</xdr:row>
      <xdr:rowOff>254000</xdr:rowOff>
    </xdr:from>
    <xdr:ext cx="391583" cy="235962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7715250" y="16065500"/>
          <a:ext cx="391583" cy="235962"/>
        </a:xfrm>
        <a:prstGeom prst="rect">
          <a:avLst/>
        </a:prstGeom>
        <a:solidFill>
          <a:schemeClr val="bg1"/>
        </a:solidFill>
      </xdr:spPr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 b="1" dirty="0" err="1">
              <a:solidFill>
                <a:schemeClr val="tx2"/>
              </a:solidFill>
            </a:rPr>
            <a:t>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NCQA_Theme_NEW TEMPLATE">
  <a:themeElements>
    <a:clrScheme name="NCQA">
      <a:dk1>
        <a:srgbClr val="565A5C"/>
      </a:dk1>
      <a:lt1>
        <a:srgbClr val="FFFFFF"/>
      </a:lt1>
      <a:dk2>
        <a:srgbClr val="4F758B"/>
      </a:dk2>
      <a:lt2>
        <a:srgbClr val="CECFCB"/>
      </a:lt2>
      <a:accent1>
        <a:srgbClr val="4F758B"/>
      </a:accent1>
      <a:accent2>
        <a:srgbClr val="C8102E"/>
      </a:accent2>
      <a:accent3>
        <a:srgbClr val="67823A"/>
      </a:accent3>
      <a:accent4>
        <a:srgbClr val="5F2167"/>
      </a:accent4>
      <a:accent5>
        <a:srgbClr val="00A9E0"/>
      </a:accent5>
      <a:accent6>
        <a:srgbClr val="EEAF30"/>
      </a:accent6>
      <a:hlink>
        <a:srgbClr val="4F758B"/>
      </a:hlink>
      <a:folHlink>
        <a:srgbClr val="4F758B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  <a:effectLst/>
      </a:spPr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ln w="12700" cap="rnd">
          <a:solidFill>
            <a:schemeClr val="bg2"/>
          </a:solidFill>
        </a:ln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>
          <a:defRPr sz="2000"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NCQA_Theme_NEW TEMPLATE" id="{CDFE5BFF-0123-9446-9926-6BEA79C87818}" vid="{06CCF6CC-5A80-A447-A36A-1A24265972E2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7.xml"/><Relationship Id="rId21" Type="http://schemas.openxmlformats.org/officeDocument/2006/relationships/ctrlProp" Target="../ctrlProps/ctrlProp42.xml"/><Relationship Id="rId42" Type="http://schemas.openxmlformats.org/officeDocument/2006/relationships/ctrlProp" Target="../ctrlProps/ctrlProp63.xml"/><Relationship Id="rId47" Type="http://schemas.openxmlformats.org/officeDocument/2006/relationships/ctrlProp" Target="../ctrlProps/ctrlProp68.xml"/><Relationship Id="rId63" Type="http://schemas.openxmlformats.org/officeDocument/2006/relationships/ctrlProp" Target="../ctrlProps/ctrlProp84.xml"/><Relationship Id="rId68" Type="http://schemas.openxmlformats.org/officeDocument/2006/relationships/ctrlProp" Target="../ctrlProps/ctrlProp89.xml"/><Relationship Id="rId7" Type="http://schemas.openxmlformats.org/officeDocument/2006/relationships/ctrlProp" Target="../ctrlProps/ctrlProp28.xml"/><Relationship Id="rId71" Type="http://schemas.openxmlformats.org/officeDocument/2006/relationships/ctrlProp" Target="../ctrlProps/ctrlProp9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9" Type="http://schemas.openxmlformats.org/officeDocument/2006/relationships/ctrlProp" Target="../ctrlProps/ctrlProp50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32" Type="http://schemas.openxmlformats.org/officeDocument/2006/relationships/ctrlProp" Target="../ctrlProps/ctrlProp53.xml"/><Relationship Id="rId37" Type="http://schemas.openxmlformats.org/officeDocument/2006/relationships/ctrlProp" Target="../ctrlProps/ctrlProp58.xml"/><Relationship Id="rId40" Type="http://schemas.openxmlformats.org/officeDocument/2006/relationships/ctrlProp" Target="../ctrlProps/ctrlProp61.xml"/><Relationship Id="rId45" Type="http://schemas.openxmlformats.org/officeDocument/2006/relationships/ctrlProp" Target="../ctrlProps/ctrlProp66.xml"/><Relationship Id="rId53" Type="http://schemas.openxmlformats.org/officeDocument/2006/relationships/ctrlProp" Target="../ctrlProps/ctrlProp74.xml"/><Relationship Id="rId58" Type="http://schemas.openxmlformats.org/officeDocument/2006/relationships/ctrlProp" Target="../ctrlProps/ctrlProp79.xml"/><Relationship Id="rId66" Type="http://schemas.openxmlformats.org/officeDocument/2006/relationships/ctrlProp" Target="../ctrlProps/ctrlProp87.xml"/><Relationship Id="rId5" Type="http://schemas.openxmlformats.org/officeDocument/2006/relationships/ctrlProp" Target="../ctrlProps/ctrlProp26.xml"/><Relationship Id="rId61" Type="http://schemas.openxmlformats.org/officeDocument/2006/relationships/ctrlProp" Target="../ctrlProps/ctrlProp82.xml"/><Relationship Id="rId19" Type="http://schemas.openxmlformats.org/officeDocument/2006/relationships/ctrlProp" Target="../ctrlProps/ctrlProp4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trlProp" Target="../ctrlProps/ctrlProp51.xml"/><Relationship Id="rId35" Type="http://schemas.openxmlformats.org/officeDocument/2006/relationships/ctrlProp" Target="../ctrlProps/ctrlProp56.xml"/><Relationship Id="rId43" Type="http://schemas.openxmlformats.org/officeDocument/2006/relationships/ctrlProp" Target="../ctrlProps/ctrlProp64.xml"/><Relationship Id="rId48" Type="http://schemas.openxmlformats.org/officeDocument/2006/relationships/ctrlProp" Target="../ctrlProps/ctrlProp69.xml"/><Relationship Id="rId56" Type="http://schemas.openxmlformats.org/officeDocument/2006/relationships/ctrlProp" Target="../ctrlProps/ctrlProp77.xml"/><Relationship Id="rId64" Type="http://schemas.openxmlformats.org/officeDocument/2006/relationships/ctrlProp" Target="../ctrlProps/ctrlProp85.xml"/><Relationship Id="rId69" Type="http://schemas.openxmlformats.org/officeDocument/2006/relationships/ctrlProp" Target="../ctrlProps/ctrlProp90.xml"/><Relationship Id="rId8" Type="http://schemas.openxmlformats.org/officeDocument/2006/relationships/ctrlProp" Target="../ctrlProps/ctrlProp29.xml"/><Relationship Id="rId51" Type="http://schemas.openxmlformats.org/officeDocument/2006/relationships/ctrlProp" Target="../ctrlProps/ctrlProp7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33" Type="http://schemas.openxmlformats.org/officeDocument/2006/relationships/ctrlProp" Target="../ctrlProps/ctrlProp54.xml"/><Relationship Id="rId38" Type="http://schemas.openxmlformats.org/officeDocument/2006/relationships/ctrlProp" Target="../ctrlProps/ctrlProp59.xml"/><Relationship Id="rId46" Type="http://schemas.openxmlformats.org/officeDocument/2006/relationships/ctrlProp" Target="../ctrlProps/ctrlProp67.xml"/><Relationship Id="rId59" Type="http://schemas.openxmlformats.org/officeDocument/2006/relationships/ctrlProp" Target="../ctrlProps/ctrlProp80.xml"/><Relationship Id="rId67" Type="http://schemas.openxmlformats.org/officeDocument/2006/relationships/ctrlProp" Target="../ctrlProps/ctrlProp88.xml"/><Relationship Id="rId20" Type="http://schemas.openxmlformats.org/officeDocument/2006/relationships/ctrlProp" Target="../ctrlProps/ctrlProp41.xml"/><Relationship Id="rId41" Type="http://schemas.openxmlformats.org/officeDocument/2006/relationships/ctrlProp" Target="../ctrlProps/ctrlProp62.xml"/><Relationship Id="rId54" Type="http://schemas.openxmlformats.org/officeDocument/2006/relationships/ctrlProp" Target="../ctrlProps/ctrlProp75.xml"/><Relationship Id="rId62" Type="http://schemas.openxmlformats.org/officeDocument/2006/relationships/ctrlProp" Target="../ctrlProps/ctrlProp83.xml"/><Relationship Id="rId70" Type="http://schemas.openxmlformats.org/officeDocument/2006/relationships/ctrlProp" Target="../ctrlProps/ctrlProp9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36" Type="http://schemas.openxmlformats.org/officeDocument/2006/relationships/ctrlProp" Target="../ctrlProps/ctrlProp57.xml"/><Relationship Id="rId49" Type="http://schemas.openxmlformats.org/officeDocument/2006/relationships/ctrlProp" Target="../ctrlProps/ctrlProp70.xml"/><Relationship Id="rId57" Type="http://schemas.openxmlformats.org/officeDocument/2006/relationships/ctrlProp" Target="../ctrlProps/ctrlProp78.xml"/><Relationship Id="rId10" Type="http://schemas.openxmlformats.org/officeDocument/2006/relationships/ctrlProp" Target="../ctrlProps/ctrlProp31.xml"/><Relationship Id="rId31" Type="http://schemas.openxmlformats.org/officeDocument/2006/relationships/ctrlProp" Target="../ctrlProps/ctrlProp52.xml"/><Relationship Id="rId44" Type="http://schemas.openxmlformats.org/officeDocument/2006/relationships/ctrlProp" Target="../ctrlProps/ctrlProp65.xml"/><Relationship Id="rId52" Type="http://schemas.openxmlformats.org/officeDocument/2006/relationships/ctrlProp" Target="../ctrlProps/ctrlProp73.xml"/><Relationship Id="rId60" Type="http://schemas.openxmlformats.org/officeDocument/2006/relationships/ctrlProp" Target="../ctrlProps/ctrlProp81.xml"/><Relationship Id="rId65" Type="http://schemas.openxmlformats.org/officeDocument/2006/relationships/ctrlProp" Target="../ctrlProps/ctrlProp86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9" Type="http://schemas.openxmlformats.org/officeDocument/2006/relationships/ctrlProp" Target="../ctrlProps/ctrlProp60.xml"/><Relationship Id="rId34" Type="http://schemas.openxmlformats.org/officeDocument/2006/relationships/ctrlProp" Target="../ctrlProps/ctrlProp55.xml"/><Relationship Id="rId50" Type="http://schemas.openxmlformats.org/officeDocument/2006/relationships/ctrlProp" Target="../ctrlProps/ctrlProp71.xml"/><Relationship Id="rId55" Type="http://schemas.openxmlformats.org/officeDocument/2006/relationships/ctrlProp" Target="../ctrlProps/ctrlProp7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2.xml"/><Relationship Id="rId18" Type="http://schemas.openxmlformats.org/officeDocument/2006/relationships/ctrlProp" Target="../ctrlProps/ctrlProp107.xml"/><Relationship Id="rId26" Type="http://schemas.openxmlformats.org/officeDocument/2006/relationships/ctrlProp" Target="../ctrlProps/ctrlProp115.xml"/><Relationship Id="rId21" Type="http://schemas.openxmlformats.org/officeDocument/2006/relationships/ctrlProp" Target="../ctrlProps/ctrlProp110.xml"/><Relationship Id="rId34" Type="http://schemas.openxmlformats.org/officeDocument/2006/relationships/ctrlProp" Target="../ctrlProps/ctrlProp123.xml"/><Relationship Id="rId7" Type="http://schemas.openxmlformats.org/officeDocument/2006/relationships/ctrlProp" Target="../ctrlProps/ctrlProp96.xml"/><Relationship Id="rId12" Type="http://schemas.openxmlformats.org/officeDocument/2006/relationships/ctrlProp" Target="../ctrlProps/ctrlProp101.xml"/><Relationship Id="rId17" Type="http://schemas.openxmlformats.org/officeDocument/2006/relationships/ctrlProp" Target="../ctrlProps/ctrlProp106.xml"/><Relationship Id="rId25" Type="http://schemas.openxmlformats.org/officeDocument/2006/relationships/ctrlProp" Target="../ctrlProps/ctrlProp114.xml"/><Relationship Id="rId33" Type="http://schemas.openxmlformats.org/officeDocument/2006/relationships/ctrlProp" Target="../ctrlProps/ctrlProp122.xml"/><Relationship Id="rId38" Type="http://schemas.openxmlformats.org/officeDocument/2006/relationships/ctrlProp" Target="../ctrlProps/ctrlProp12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5.xml"/><Relationship Id="rId20" Type="http://schemas.openxmlformats.org/officeDocument/2006/relationships/ctrlProp" Target="../ctrlProps/ctrlProp109.xml"/><Relationship Id="rId29" Type="http://schemas.openxmlformats.org/officeDocument/2006/relationships/ctrlProp" Target="../ctrlProps/ctrlProp11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5.xml"/><Relationship Id="rId11" Type="http://schemas.openxmlformats.org/officeDocument/2006/relationships/ctrlProp" Target="../ctrlProps/ctrlProp100.xml"/><Relationship Id="rId24" Type="http://schemas.openxmlformats.org/officeDocument/2006/relationships/ctrlProp" Target="../ctrlProps/ctrlProp113.xml"/><Relationship Id="rId32" Type="http://schemas.openxmlformats.org/officeDocument/2006/relationships/ctrlProp" Target="../ctrlProps/ctrlProp121.xml"/><Relationship Id="rId37" Type="http://schemas.openxmlformats.org/officeDocument/2006/relationships/ctrlProp" Target="../ctrlProps/ctrlProp126.xml"/><Relationship Id="rId5" Type="http://schemas.openxmlformats.org/officeDocument/2006/relationships/ctrlProp" Target="../ctrlProps/ctrlProp94.xml"/><Relationship Id="rId15" Type="http://schemas.openxmlformats.org/officeDocument/2006/relationships/ctrlProp" Target="../ctrlProps/ctrlProp104.xml"/><Relationship Id="rId23" Type="http://schemas.openxmlformats.org/officeDocument/2006/relationships/ctrlProp" Target="../ctrlProps/ctrlProp112.xml"/><Relationship Id="rId28" Type="http://schemas.openxmlformats.org/officeDocument/2006/relationships/ctrlProp" Target="../ctrlProps/ctrlProp117.xml"/><Relationship Id="rId36" Type="http://schemas.openxmlformats.org/officeDocument/2006/relationships/ctrlProp" Target="../ctrlProps/ctrlProp125.xml"/><Relationship Id="rId10" Type="http://schemas.openxmlformats.org/officeDocument/2006/relationships/ctrlProp" Target="../ctrlProps/ctrlProp99.xml"/><Relationship Id="rId19" Type="http://schemas.openxmlformats.org/officeDocument/2006/relationships/ctrlProp" Target="../ctrlProps/ctrlProp108.xml"/><Relationship Id="rId31" Type="http://schemas.openxmlformats.org/officeDocument/2006/relationships/ctrlProp" Target="../ctrlProps/ctrlProp120.xml"/><Relationship Id="rId4" Type="http://schemas.openxmlformats.org/officeDocument/2006/relationships/ctrlProp" Target="../ctrlProps/ctrlProp93.xml"/><Relationship Id="rId9" Type="http://schemas.openxmlformats.org/officeDocument/2006/relationships/ctrlProp" Target="../ctrlProps/ctrlProp98.xml"/><Relationship Id="rId14" Type="http://schemas.openxmlformats.org/officeDocument/2006/relationships/ctrlProp" Target="../ctrlProps/ctrlProp103.xml"/><Relationship Id="rId22" Type="http://schemas.openxmlformats.org/officeDocument/2006/relationships/ctrlProp" Target="../ctrlProps/ctrlProp111.xml"/><Relationship Id="rId27" Type="http://schemas.openxmlformats.org/officeDocument/2006/relationships/ctrlProp" Target="../ctrlProps/ctrlProp116.xml"/><Relationship Id="rId30" Type="http://schemas.openxmlformats.org/officeDocument/2006/relationships/ctrlProp" Target="../ctrlProps/ctrlProp119.xml"/><Relationship Id="rId35" Type="http://schemas.openxmlformats.org/officeDocument/2006/relationships/ctrlProp" Target="../ctrlProps/ctrlProp124.xml"/><Relationship Id="rId8" Type="http://schemas.openxmlformats.org/officeDocument/2006/relationships/ctrlProp" Target="../ctrlProps/ctrlProp97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7.xml"/><Relationship Id="rId18" Type="http://schemas.openxmlformats.org/officeDocument/2006/relationships/ctrlProp" Target="../ctrlProps/ctrlProp142.xml"/><Relationship Id="rId26" Type="http://schemas.openxmlformats.org/officeDocument/2006/relationships/ctrlProp" Target="../ctrlProps/ctrlProp150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45.xml"/><Relationship Id="rId34" Type="http://schemas.openxmlformats.org/officeDocument/2006/relationships/ctrlProp" Target="../ctrlProps/ctrlProp158.xml"/><Relationship Id="rId7" Type="http://schemas.openxmlformats.org/officeDocument/2006/relationships/ctrlProp" Target="../ctrlProps/ctrlProp131.xml"/><Relationship Id="rId12" Type="http://schemas.openxmlformats.org/officeDocument/2006/relationships/ctrlProp" Target="../ctrlProps/ctrlProp136.xml"/><Relationship Id="rId17" Type="http://schemas.openxmlformats.org/officeDocument/2006/relationships/ctrlProp" Target="../ctrlProps/ctrlProp141.xml"/><Relationship Id="rId25" Type="http://schemas.openxmlformats.org/officeDocument/2006/relationships/ctrlProp" Target="../ctrlProps/ctrlProp149.xml"/><Relationship Id="rId33" Type="http://schemas.openxmlformats.org/officeDocument/2006/relationships/ctrlProp" Target="../ctrlProps/ctrlProp15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40.xml"/><Relationship Id="rId20" Type="http://schemas.openxmlformats.org/officeDocument/2006/relationships/ctrlProp" Target="../ctrlProps/ctrlProp144.xml"/><Relationship Id="rId29" Type="http://schemas.openxmlformats.org/officeDocument/2006/relationships/ctrlProp" Target="../ctrlProps/ctrlProp15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0.xml"/><Relationship Id="rId11" Type="http://schemas.openxmlformats.org/officeDocument/2006/relationships/ctrlProp" Target="../ctrlProps/ctrlProp135.xml"/><Relationship Id="rId24" Type="http://schemas.openxmlformats.org/officeDocument/2006/relationships/ctrlProp" Target="../ctrlProps/ctrlProp148.xml"/><Relationship Id="rId32" Type="http://schemas.openxmlformats.org/officeDocument/2006/relationships/ctrlProp" Target="../ctrlProps/ctrlProp156.xml"/><Relationship Id="rId5" Type="http://schemas.openxmlformats.org/officeDocument/2006/relationships/ctrlProp" Target="../ctrlProps/ctrlProp129.xml"/><Relationship Id="rId15" Type="http://schemas.openxmlformats.org/officeDocument/2006/relationships/ctrlProp" Target="../ctrlProps/ctrlProp139.xml"/><Relationship Id="rId23" Type="http://schemas.openxmlformats.org/officeDocument/2006/relationships/ctrlProp" Target="../ctrlProps/ctrlProp147.xml"/><Relationship Id="rId28" Type="http://schemas.openxmlformats.org/officeDocument/2006/relationships/ctrlProp" Target="../ctrlProps/ctrlProp152.xml"/><Relationship Id="rId36" Type="http://schemas.openxmlformats.org/officeDocument/2006/relationships/ctrlProp" Target="../ctrlProps/ctrlProp160.xml"/><Relationship Id="rId10" Type="http://schemas.openxmlformats.org/officeDocument/2006/relationships/ctrlProp" Target="../ctrlProps/ctrlProp134.xml"/><Relationship Id="rId19" Type="http://schemas.openxmlformats.org/officeDocument/2006/relationships/ctrlProp" Target="../ctrlProps/ctrlProp143.xml"/><Relationship Id="rId31" Type="http://schemas.openxmlformats.org/officeDocument/2006/relationships/ctrlProp" Target="../ctrlProps/ctrlProp155.xml"/><Relationship Id="rId4" Type="http://schemas.openxmlformats.org/officeDocument/2006/relationships/ctrlProp" Target="../ctrlProps/ctrlProp128.xml"/><Relationship Id="rId9" Type="http://schemas.openxmlformats.org/officeDocument/2006/relationships/ctrlProp" Target="../ctrlProps/ctrlProp133.xml"/><Relationship Id="rId14" Type="http://schemas.openxmlformats.org/officeDocument/2006/relationships/ctrlProp" Target="../ctrlProps/ctrlProp138.xml"/><Relationship Id="rId22" Type="http://schemas.openxmlformats.org/officeDocument/2006/relationships/ctrlProp" Target="../ctrlProps/ctrlProp146.xml"/><Relationship Id="rId27" Type="http://schemas.openxmlformats.org/officeDocument/2006/relationships/ctrlProp" Target="../ctrlProps/ctrlProp151.xml"/><Relationship Id="rId30" Type="http://schemas.openxmlformats.org/officeDocument/2006/relationships/ctrlProp" Target="../ctrlProps/ctrlProp154.xml"/><Relationship Id="rId35" Type="http://schemas.openxmlformats.org/officeDocument/2006/relationships/ctrlProp" Target="../ctrlProps/ctrlProp159.xml"/><Relationship Id="rId8" Type="http://schemas.openxmlformats.org/officeDocument/2006/relationships/ctrlProp" Target="../ctrlProps/ctrlProp132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0.xml"/><Relationship Id="rId18" Type="http://schemas.openxmlformats.org/officeDocument/2006/relationships/ctrlProp" Target="../ctrlProps/ctrlProp175.xml"/><Relationship Id="rId26" Type="http://schemas.openxmlformats.org/officeDocument/2006/relationships/ctrlProp" Target="../ctrlProps/ctrlProp183.xml"/><Relationship Id="rId39" Type="http://schemas.openxmlformats.org/officeDocument/2006/relationships/ctrlProp" Target="../ctrlProps/ctrlProp196.xml"/><Relationship Id="rId21" Type="http://schemas.openxmlformats.org/officeDocument/2006/relationships/ctrlProp" Target="../ctrlProps/ctrlProp178.xml"/><Relationship Id="rId34" Type="http://schemas.openxmlformats.org/officeDocument/2006/relationships/ctrlProp" Target="../ctrlProps/ctrlProp191.xml"/><Relationship Id="rId42" Type="http://schemas.openxmlformats.org/officeDocument/2006/relationships/ctrlProp" Target="../ctrlProps/ctrlProp199.xml"/><Relationship Id="rId47" Type="http://schemas.openxmlformats.org/officeDocument/2006/relationships/ctrlProp" Target="../ctrlProps/ctrlProp204.xml"/><Relationship Id="rId50" Type="http://schemas.openxmlformats.org/officeDocument/2006/relationships/ctrlProp" Target="../ctrlProps/ctrlProp207.xml"/><Relationship Id="rId55" Type="http://schemas.openxmlformats.org/officeDocument/2006/relationships/ctrlProp" Target="../ctrlProps/ctrlProp212.xml"/><Relationship Id="rId7" Type="http://schemas.openxmlformats.org/officeDocument/2006/relationships/ctrlProp" Target="../ctrlProps/ctrlProp16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73.xml"/><Relationship Id="rId29" Type="http://schemas.openxmlformats.org/officeDocument/2006/relationships/ctrlProp" Target="../ctrlProps/ctrlProp186.xml"/><Relationship Id="rId11" Type="http://schemas.openxmlformats.org/officeDocument/2006/relationships/ctrlProp" Target="../ctrlProps/ctrlProp168.xml"/><Relationship Id="rId24" Type="http://schemas.openxmlformats.org/officeDocument/2006/relationships/ctrlProp" Target="../ctrlProps/ctrlProp181.xml"/><Relationship Id="rId32" Type="http://schemas.openxmlformats.org/officeDocument/2006/relationships/ctrlProp" Target="../ctrlProps/ctrlProp189.xml"/><Relationship Id="rId37" Type="http://schemas.openxmlformats.org/officeDocument/2006/relationships/ctrlProp" Target="../ctrlProps/ctrlProp194.xml"/><Relationship Id="rId40" Type="http://schemas.openxmlformats.org/officeDocument/2006/relationships/ctrlProp" Target="../ctrlProps/ctrlProp197.xml"/><Relationship Id="rId45" Type="http://schemas.openxmlformats.org/officeDocument/2006/relationships/ctrlProp" Target="../ctrlProps/ctrlProp202.xml"/><Relationship Id="rId53" Type="http://schemas.openxmlformats.org/officeDocument/2006/relationships/ctrlProp" Target="../ctrlProps/ctrlProp210.xml"/><Relationship Id="rId58" Type="http://schemas.openxmlformats.org/officeDocument/2006/relationships/ctrlProp" Target="../ctrlProps/ctrlProp215.xml"/><Relationship Id="rId5" Type="http://schemas.openxmlformats.org/officeDocument/2006/relationships/ctrlProp" Target="../ctrlProps/ctrlProp162.xml"/><Relationship Id="rId19" Type="http://schemas.openxmlformats.org/officeDocument/2006/relationships/ctrlProp" Target="../ctrlProps/ctrlProp176.xml"/><Relationship Id="rId4" Type="http://schemas.openxmlformats.org/officeDocument/2006/relationships/ctrlProp" Target="../ctrlProps/ctrlProp161.xml"/><Relationship Id="rId9" Type="http://schemas.openxmlformats.org/officeDocument/2006/relationships/ctrlProp" Target="../ctrlProps/ctrlProp166.xml"/><Relationship Id="rId14" Type="http://schemas.openxmlformats.org/officeDocument/2006/relationships/ctrlProp" Target="../ctrlProps/ctrlProp171.xml"/><Relationship Id="rId22" Type="http://schemas.openxmlformats.org/officeDocument/2006/relationships/ctrlProp" Target="../ctrlProps/ctrlProp179.xml"/><Relationship Id="rId27" Type="http://schemas.openxmlformats.org/officeDocument/2006/relationships/ctrlProp" Target="../ctrlProps/ctrlProp184.xml"/><Relationship Id="rId30" Type="http://schemas.openxmlformats.org/officeDocument/2006/relationships/ctrlProp" Target="../ctrlProps/ctrlProp187.xml"/><Relationship Id="rId35" Type="http://schemas.openxmlformats.org/officeDocument/2006/relationships/ctrlProp" Target="../ctrlProps/ctrlProp192.xml"/><Relationship Id="rId43" Type="http://schemas.openxmlformats.org/officeDocument/2006/relationships/ctrlProp" Target="../ctrlProps/ctrlProp200.xml"/><Relationship Id="rId48" Type="http://schemas.openxmlformats.org/officeDocument/2006/relationships/ctrlProp" Target="../ctrlProps/ctrlProp205.xml"/><Relationship Id="rId56" Type="http://schemas.openxmlformats.org/officeDocument/2006/relationships/ctrlProp" Target="../ctrlProps/ctrlProp213.xml"/><Relationship Id="rId8" Type="http://schemas.openxmlformats.org/officeDocument/2006/relationships/ctrlProp" Target="../ctrlProps/ctrlProp165.xml"/><Relationship Id="rId51" Type="http://schemas.openxmlformats.org/officeDocument/2006/relationships/ctrlProp" Target="../ctrlProps/ctrlProp208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69.xml"/><Relationship Id="rId17" Type="http://schemas.openxmlformats.org/officeDocument/2006/relationships/ctrlProp" Target="../ctrlProps/ctrlProp174.xml"/><Relationship Id="rId25" Type="http://schemas.openxmlformats.org/officeDocument/2006/relationships/ctrlProp" Target="../ctrlProps/ctrlProp182.xml"/><Relationship Id="rId33" Type="http://schemas.openxmlformats.org/officeDocument/2006/relationships/ctrlProp" Target="../ctrlProps/ctrlProp190.xml"/><Relationship Id="rId38" Type="http://schemas.openxmlformats.org/officeDocument/2006/relationships/ctrlProp" Target="../ctrlProps/ctrlProp195.xml"/><Relationship Id="rId46" Type="http://schemas.openxmlformats.org/officeDocument/2006/relationships/ctrlProp" Target="../ctrlProps/ctrlProp203.xml"/><Relationship Id="rId59" Type="http://schemas.openxmlformats.org/officeDocument/2006/relationships/ctrlProp" Target="../ctrlProps/ctrlProp216.xml"/><Relationship Id="rId20" Type="http://schemas.openxmlformats.org/officeDocument/2006/relationships/ctrlProp" Target="../ctrlProps/ctrlProp177.xml"/><Relationship Id="rId41" Type="http://schemas.openxmlformats.org/officeDocument/2006/relationships/ctrlProp" Target="../ctrlProps/ctrlProp198.xml"/><Relationship Id="rId54" Type="http://schemas.openxmlformats.org/officeDocument/2006/relationships/ctrlProp" Target="../ctrlProps/ctrlProp21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3.xml"/><Relationship Id="rId15" Type="http://schemas.openxmlformats.org/officeDocument/2006/relationships/ctrlProp" Target="../ctrlProps/ctrlProp172.xml"/><Relationship Id="rId23" Type="http://schemas.openxmlformats.org/officeDocument/2006/relationships/ctrlProp" Target="../ctrlProps/ctrlProp180.xml"/><Relationship Id="rId28" Type="http://schemas.openxmlformats.org/officeDocument/2006/relationships/ctrlProp" Target="../ctrlProps/ctrlProp185.xml"/><Relationship Id="rId36" Type="http://schemas.openxmlformats.org/officeDocument/2006/relationships/ctrlProp" Target="../ctrlProps/ctrlProp193.xml"/><Relationship Id="rId49" Type="http://schemas.openxmlformats.org/officeDocument/2006/relationships/ctrlProp" Target="../ctrlProps/ctrlProp206.xml"/><Relationship Id="rId57" Type="http://schemas.openxmlformats.org/officeDocument/2006/relationships/ctrlProp" Target="../ctrlProps/ctrlProp214.xml"/><Relationship Id="rId10" Type="http://schemas.openxmlformats.org/officeDocument/2006/relationships/ctrlProp" Target="../ctrlProps/ctrlProp167.xml"/><Relationship Id="rId31" Type="http://schemas.openxmlformats.org/officeDocument/2006/relationships/ctrlProp" Target="../ctrlProps/ctrlProp188.xml"/><Relationship Id="rId44" Type="http://schemas.openxmlformats.org/officeDocument/2006/relationships/ctrlProp" Target="../ctrlProps/ctrlProp201.xml"/><Relationship Id="rId52" Type="http://schemas.openxmlformats.org/officeDocument/2006/relationships/ctrlProp" Target="../ctrlProps/ctrlProp209.xml"/><Relationship Id="rId60" Type="http://schemas.openxmlformats.org/officeDocument/2006/relationships/ctrlProp" Target="../ctrlProps/ctrlProp217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27.xml"/><Relationship Id="rId18" Type="http://schemas.openxmlformats.org/officeDocument/2006/relationships/ctrlProp" Target="../ctrlProps/ctrlProp232.xml"/><Relationship Id="rId26" Type="http://schemas.openxmlformats.org/officeDocument/2006/relationships/ctrlProp" Target="../ctrlProps/ctrlProp240.xml"/><Relationship Id="rId39" Type="http://schemas.openxmlformats.org/officeDocument/2006/relationships/ctrlProp" Target="../ctrlProps/ctrlProp253.xml"/><Relationship Id="rId21" Type="http://schemas.openxmlformats.org/officeDocument/2006/relationships/ctrlProp" Target="../ctrlProps/ctrlProp235.xml"/><Relationship Id="rId34" Type="http://schemas.openxmlformats.org/officeDocument/2006/relationships/ctrlProp" Target="../ctrlProps/ctrlProp248.xml"/><Relationship Id="rId7" Type="http://schemas.openxmlformats.org/officeDocument/2006/relationships/ctrlProp" Target="../ctrlProps/ctrlProp221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30.xml"/><Relationship Id="rId20" Type="http://schemas.openxmlformats.org/officeDocument/2006/relationships/ctrlProp" Target="../ctrlProps/ctrlProp234.xml"/><Relationship Id="rId29" Type="http://schemas.openxmlformats.org/officeDocument/2006/relationships/ctrlProp" Target="../ctrlProps/ctrlProp243.xml"/><Relationship Id="rId41" Type="http://schemas.openxmlformats.org/officeDocument/2006/relationships/ctrlProp" Target="../ctrlProps/ctrlProp25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20.xml"/><Relationship Id="rId11" Type="http://schemas.openxmlformats.org/officeDocument/2006/relationships/ctrlProp" Target="../ctrlProps/ctrlProp225.xml"/><Relationship Id="rId24" Type="http://schemas.openxmlformats.org/officeDocument/2006/relationships/ctrlProp" Target="../ctrlProps/ctrlProp238.xml"/><Relationship Id="rId32" Type="http://schemas.openxmlformats.org/officeDocument/2006/relationships/ctrlProp" Target="../ctrlProps/ctrlProp246.xml"/><Relationship Id="rId37" Type="http://schemas.openxmlformats.org/officeDocument/2006/relationships/ctrlProp" Target="../ctrlProps/ctrlProp251.xml"/><Relationship Id="rId40" Type="http://schemas.openxmlformats.org/officeDocument/2006/relationships/ctrlProp" Target="../ctrlProps/ctrlProp254.xml"/><Relationship Id="rId5" Type="http://schemas.openxmlformats.org/officeDocument/2006/relationships/ctrlProp" Target="../ctrlProps/ctrlProp219.xml"/><Relationship Id="rId15" Type="http://schemas.openxmlformats.org/officeDocument/2006/relationships/ctrlProp" Target="../ctrlProps/ctrlProp229.xml"/><Relationship Id="rId23" Type="http://schemas.openxmlformats.org/officeDocument/2006/relationships/ctrlProp" Target="../ctrlProps/ctrlProp237.xml"/><Relationship Id="rId28" Type="http://schemas.openxmlformats.org/officeDocument/2006/relationships/ctrlProp" Target="../ctrlProps/ctrlProp242.xml"/><Relationship Id="rId36" Type="http://schemas.openxmlformats.org/officeDocument/2006/relationships/ctrlProp" Target="../ctrlProps/ctrlProp250.xml"/><Relationship Id="rId10" Type="http://schemas.openxmlformats.org/officeDocument/2006/relationships/ctrlProp" Target="../ctrlProps/ctrlProp224.xml"/><Relationship Id="rId19" Type="http://schemas.openxmlformats.org/officeDocument/2006/relationships/ctrlProp" Target="../ctrlProps/ctrlProp233.xml"/><Relationship Id="rId31" Type="http://schemas.openxmlformats.org/officeDocument/2006/relationships/ctrlProp" Target="../ctrlProps/ctrlProp245.xml"/><Relationship Id="rId4" Type="http://schemas.openxmlformats.org/officeDocument/2006/relationships/ctrlProp" Target="../ctrlProps/ctrlProp218.xml"/><Relationship Id="rId9" Type="http://schemas.openxmlformats.org/officeDocument/2006/relationships/ctrlProp" Target="../ctrlProps/ctrlProp223.xml"/><Relationship Id="rId14" Type="http://schemas.openxmlformats.org/officeDocument/2006/relationships/ctrlProp" Target="../ctrlProps/ctrlProp228.xml"/><Relationship Id="rId22" Type="http://schemas.openxmlformats.org/officeDocument/2006/relationships/ctrlProp" Target="../ctrlProps/ctrlProp236.xml"/><Relationship Id="rId27" Type="http://schemas.openxmlformats.org/officeDocument/2006/relationships/ctrlProp" Target="../ctrlProps/ctrlProp241.xml"/><Relationship Id="rId30" Type="http://schemas.openxmlformats.org/officeDocument/2006/relationships/ctrlProp" Target="../ctrlProps/ctrlProp244.xml"/><Relationship Id="rId35" Type="http://schemas.openxmlformats.org/officeDocument/2006/relationships/ctrlProp" Target="../ctrlProps/ctrlProp249.xml"/><Relationship Id="rId8" Type="http://schemas.openxmlformats.org/officeDocument/2006/relationships/ctrlProp" Target="../ctrlProps/ctrlProp222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226.xml"/><Relationship Id="rId17" Type="http://schemas.openxmlformats.org/officeDocument/2006/relationships/ctrlProp" Target="../ctrlProps/ctrlProp231.xml"/><Relationship Id="rId25" Type="http://schemas.openxmlformats.org/officeDocument/2006/relationships/ctrlProp" Target="../ctrlProps/ctrlProp239.xml"/><Relationship Id="rId33" Type="http://schemas.openxmlformats.org/officeDocument/2006/relationships/ctrlProp" Target="../ctrlProps/ctrlProp247.xml"/><Relationship Id="rId38" Type="http://schemas.openxmlformats.org/officeDocument/2006/relationships/ctrlProp" Target="../ctrlProps/ctrlProp25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B19"/>
  <sheetViews>
    <sheetView showGridLines="0" tabSelected="1" zoomScale="80" zoomScaleNormal="80" workbookViewId="0">
      <selection activeCell="F5" sqref="F5"/>
    </sheetView>
  </sheetViews>
  <sheetFormatPr defaultRowHeight="14.25" x14ac:dyDescent="0.2"/>
  <cols>
    <col min="1" max="1" width="9" customWidth="1"/>
    <col min="2" max="3" width="43.375" customWidth="1"/>
    <col min="4" max="4" width="48" customWidth="1"/>
    <col min="5" max="5" width="10.25" customWidth="1"/>
    <col min="6" max="6" width="15.75" customWidth="1"/>
    <col min="7" max="7" width="15.25" customWidth="1"/>
    <col min="8" max="8" width="27.875" customWidth="1"/>
    <col min="9" max="9" width="12.5" hidden="1" customWidth="1"/>
    <col min="10" max="10" width="8.875" hidden="1" customWidth="1"/>
    <col min="11" max="11" width="11.375" hidden="1" customWidth="1"/>
    <col min="12" max="12" width="10.375" hidden="1" customWidth="1"/>
    <col min="13" max="13" width="3.75" hidden="1" customWidth="1"/>
    <col min="14" max="14" width="4.75" hidden="1" customWidth="1"/>
    <col min="15" max="15" width="2.875" hidden="1" customWidth="1"/>
    <col min="16" max="16" width="3" hidden="1" customWidth="1"/>
    <col min="17" max="17" width="8.25" hidden="1" customWidth="1"/>
    <col min="18" max="18" width="12.5" hidden="1" customWidth="1"/>
    <col min="19" max="19" width="19.25" hidden="1" customWidth="1"/>
    <col min="20" max="20" width="37" hidden="1" customWidth="1"/>
    <col min="21" max="21" width="44.125" hidden="1" customWidth="1"/>
    <col min="22" max="22" width="5.25" customWidth="1"/>
    <col min="23" max="23" width="14.625" customWidth="1"/>
  </cols>
  <sheetData>
    <row r="1" spans="1:28" ht="26.25" x14ac:dyDescent="0.4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</row>
    <row r="3" spans="1:28" ht="21" thickBot="1" x14ac:dyDescent="0.35">
      <c r="A3" s="3"/>
      <c r="B3" s="65" t="s">
        <v>1</v>
      </c>
      <c r="C3" s="65" t="s">
        <v>2</v>
      </c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"/>
      <c r="W3" s="6"/>
      <c r="X3" s="6"/>
      <c r="Y3" s="6"/>
      <c r="Z3" s="6"/>
      <c r="AA3" s="6"/>
      <c r="AB3" s="3"/>
    </row>
    <row r="4" spans="1:28" ht="93" customHeight="1" thickTop="1" thickBot="1" x14ac:dyDescent="0.3">
      <c r="A4" s="67"/>
      <c r="B4" s="91"/>
      <c r="C4" s="92"/>
      <c r="D4" s="93"/>
      <c r="E4" s="94" t="s">
        <v>3</v>
      </c>
      <c r="F4" s="115" t="s">
        <v>4</v>
      </c>
      <c r="G4" s="95" t="s">
        <v>5</v>
      </c>
      <c r="H4" s="96" t="s">
        <v>6</v>
      </c>
      <c r="I4" s="43"/>
      <c r="J4" s="43">
        <v>0</v>
      </c>
      <c r="K4" s="43"/>
      <c r="L4" s="43"/>
      <c r="M4" s="43"/>
      <c r="N4" s="43"/>
      <c r="O4" s="43"/>
      <c r="P4" s="43"/>
      <c r="Q4" s="43"/>
      <c r="R4" s="43">
        <v>1</v>
      </c>
      <c r="S4" s="24"/>
      <c r="T4" s="24"/>
      <c r="U4" s="24"/>
      <c r="AB4" s="3"/>
    </row>
    <row r="5" spans="1:28" ht="64.5" customHeight="1" thickTop="1" x14ac:dyDescent="0.25">
      <c r="A5" s="67"/>
      <c r="B5" s="75" t="s">
        <v>7</v>
      </c>
      <c r="C5" s="48" t="s">
        <v>8</v>
      </c>
      <c r="D5" s="79" t="s">
        <v>9</v>
      </c>
      <c r="E5" s="54" t="str">
        <f>IF(R5&gt;R4, "YES", "NO")</f>
        <v>NO</v>
      </c>
      <c r="F5" s="114"/>
      <c r="G5" s="130"/>
      <c r="H5" s="128"/>
      <c r="I5" s="25" t="b">
        <v>0</v>
      </c>
      <c r="J5" s="25" t="b">
        <v>0</v>
      </c>
      <c r="K5" s="25">
        <f>COUNTIF(I5,"TRUE")</f>
        <v>0</v>
      </c>
      <c r="L5" s="25">
        <f>COUNTIF(J5,"TRUE")</f>
        <v>0</v>
      </c>
      <c r="M5" s="25"/>
      <c r="N5" s="25"/>
      <c r="O5" s="25"/>
      <c r="P5" s="25"/>
      <c r="Q5" s="25"/>
      <c r="R5" s="25">
        <f>SUM(K5:L5)</f>
        <v>0</v>
      </c>
      <c r="S5" s="24">
        <f>COUNTIF(E5,"YES")</f>
        <v>0</v>
      </c>
      <c r="T5" s="24">
        <f>SUM(S5:S6)</f>
        <v>0</v>
      </c>
      <c r="U5" s="24"/>
      <c r="V5" s="9" t="s">
        <v>10</v>
      </c>
      <c r="X5" s="1" t="s">
        <v>11</v>
      </c>
      <c r="AB5" s="3"/>
    </row>
    <row r="6" spans="1:28" ht="47.25" customHeight="1" x14ac:dyDescent="0.45">
      <c r="A6" s="67"/>
      <c r="B6" s="72" t="s">
        <v>12</v>
      </c>
      <c r="C6" s="49" t="s">
        <v>13</v>
      </c>
      <c r="D6" s="78" t="s">
        <v>14</v>
      </c>
      <c r="E6" s="55" t="str">
        <f>IF(R6&gt;R4, "YES", "NO")</f>
        <v>NO</v>
      </c>
      <c r="F6" s="99"/>
      <c r="G6" s="12"/>
      <c r="H6" s="62"/>
      <c r="I6" s="26" t="b">
        <v>0</v>
      </c>
      <c r="J6" s="26" t="b">
        <v>0</v>
      </c>
      <c r="K6" s="26">
        <f>COUNTIF(I6,"TRUE")</f>
        <v>0</v>
      </c>
      <c r="L6" s="26">
        <f>COUNTIF(J6,"TRUE")</f>
        <v>0</v>
      </c>
      <c r="M6" s="26"/>
      <c r="N6" s="26"/>
      <c r="O6" s="26"/>
      <c r="P6" s="26"/>
      <c r="Q6" s="26"/>
      <c r="R6" s="26">
        <f>SUM(K6:L6)</f>
        <v>0</v>
      </c>
      <c r="S6" s="24">
        <f>COUNTIF(E6,"YES")</f>
        <v>0</v>
      </c>
      <c r="T6" s="24"/>
      <c r="U6" s="24"/>
      <c r="V6" s="8">
        <f>SUM(T4:T13)</f>
        <v>0</v>
      </c>
      <c r="W6" s="8" t="s">
        <v>15</v>
      </c>
      <c r="X6" s="8"/>
      <c r="Y6" s="8">
        <f>SUM(U4:U13)</f>
        <v>0</v>
      </c>
      <c r="AB6" s="3"/>
    </row>
    <row r="7" spans="1:28" ht="50.25" customHeight="1" x14ac:dyDescent="0.2">
      <c r="A7" s="67"/>
      <c r="B7" s="72" t="s">
        <v>16</v>
      </c>
      <c r="C7" s="49" t="s">
        <v>17</v>
      </c>
      <c r="D7" s="78"/>
      <c r="E7" s="55" t="str">
        <f>IF(R7&gt;J4, "YES", "NO")</f>
        <v>NO</v>
      </c>
      <c r="F7" s="99"/>
      <c r="G7" s="12"/>
      <c r="H7" s="62"/>
      <c r="I7" s="26" t="b">
        <v>0</v>
      </c>
      <c r="J7" s="26"/>
      <c r="K7" s="26"/>
      <c r="L7" s="26"/>
      <c r="M7" s="26"/>
      <c r="N7" s="26"/>
      <c r="O7" s="26"/>
      <c r="P7" s="26"/>
      <c r="Q7" s="26"/>
      <c r="R7" s="26">
        <f>COUNTIF(I7,"TRUE")</f>
        <v>0</v>
      </c>
      <c r="S7" s="24">
        <f>COUNTIF(E7,"YES")</f>
        <v>0</v>
      </c>
      <c r="T7" s="24"/>
      <c r="U7" s="24">
        <f>SUM(S7:S9)</f>
        <v>0</v>
      </c>
      <c r="V7" s="5"/>
      <c r="W7" s="5"/>
      <c r="X7" s="5"/>
      <c r="Y7" s="5"/>
      <c r="Z7" s="5"/>
      <c r="AA7" s="5"/>
      <c r="AB7" s="5"/>
    </row>
    <row r="8" spans="1:28" ht="37.5" customHeight="1" x14ac:dyDescent="0.2">
      <c r="A8" s="67"/>
      <c r="B8" s="72" t="s">
        <v>18</v>
      </c>
      <c r="C8" s="49" t="s">
        <v>19</v>
      </c>
      <c r="D8" s="78" t="s">
        <v>20</v>
      </c>
      <c r="E8" s="55" t="str">
        <f>IF(R8&gt;R4, "YES", "NO")</f>
        <v>NO</v>
      </c>
      <c r="F8" s="99"/>
      <c r="G8" s="12"/>
      <c r="H8" s="62"/>
      <c r="I8" s="26" t="b">
        <v>0</v>
      </c>
      <c r="J8" s="26" t="b">
        <v>0</v>
      </c>
      <c r="K8" s="26">
        <f>COUNTIF(I8,"TRUE")</f>
        <v>0</v>
      </c>
      <c r="L8" s="26">
        <f>COUNTIF(J8,"TRUE")</f>
        <v>0</v>
      </c>
      <c r="M8" s="26"/>
      <c r="N8" s="26"/>
      <c r="O8" s="26"/>
      <c r="P8" s="26"/>
      <c r="Q8" s="26"/>
      <c r="R8" s="26">
        <f>SUM(K8:L8)</f>
        <v>0</v>
      </c>
      <c r="S8" s="24">
        <f>COUNTIF(E8,"YES")*2</f>
        <v>0</v>
      </c>
      <c r="T8" s="24">
        <f>SUM(S10:S11)</f>
        <v>0</v>
      </c>
      <c r="U8" s="24"/>
    </row>
    <row r="9" spans="1:28" ht="42.75" x14ac:dyDescent="0.2">
      <c r="A9" s="67"/>
      <c r="B9" s="72" t="s">
        <v>21</v>
      </c>
      <c r="C9" s="49" t="s">
        <v>22</v>
      </c>
      <c r="D9" s="78"/>
      <c r="E9" s="55" t="str">
        <f>IF(R9&gt;J4, "YES", "NO")</f>
        <v>NO</v>
      </c>
      <c r="F9" s="99"/>
      <c r="G9" s="12"/>
      <c r="H9" s="62"/>
      <c r="I9" s="26" t="b">
        <v>0</v>
      </c>
      <c r="J9" s="26"/>
      <c r="K9" s="26"/>
      <c r="L9" s="26"/>
      <c r="M9" s="26"/>
      <c r="N9" s="26"/>
      <c r="O9" s="26"/>
      <c r="P9" s="26"/>
      <c r="Q9" s="26"/>
      <c r="R9" s="26">
        <f>COUNTIF(I9,"TRUE")</f>
        <v>0</v>
      </c>
      <c r="S9" s="24">
        <f>COUNTIF(E9,"YES")*2</f>
        <v>0</v>
      </c>
      <c r="T9" s="24"/>
      <c r="U9" s="24"/>
    </row>
    <row r="10" spans="1:28" ht="39" customHeight="1" x14ac:dyDescent="0.2">
      <c r="A10" s="67"/>
      <c r="B10" s="76" t="s">
        <v>23</v>
      </c>
      <c r="C10" s="49" t="s">
        <v>19</v>
      </c>
      <c r="D10" s="78" t="s">
        <v>20</v>
      </c>
      <c r="E10" s="55" t="str">
        <f>IF(R10&gt;R4, "YES", "NO")</f>
        <v>NO</v>
      </c>
      <c r="F10" s="99"/>
      <c r="G10" s="12"/>
      <c r="H10" s="133"/>
      <c r="I10" s="26" t="b">
        <v>0</v>
      </c>
      <c r="J10" s="26" t="b">
        <v>0</v>
      </c>
      <c r="K10" s="26">
        <f>COUNTIF(I10,"TRUE")</f>
        <v>0</v>
      </c>
      <c r="L10" s="26">
        <f>COUNTIF(J10,"TRUE")</f>
        <v>0</v>
      </c>
      <c r="M10" s="26"/>
      <c r="N10" s="26"/>
      <c r="O10" s="26"/>
      <c r="P10" s="26"/>
      <c r="Q10" s="26"/>
      <c r="R10" s="26">
        <f>SUM(K10:L10)</f>
        <v>0</v>
      </c>
      <c r="S10" s="24">
        <f>COUNTIF(E10,"YES")</f>
        <v>0</v>
      </c>
      <c r="T10" s="24"/>
      <c r="U10" s="24">
        <f>SUM(S12)</f>
        <v>0</v>
      </c>
    </row>
    <row r="11" spans="1:28" ht="39" customHeight="1" x14ac:dyDescent="0.2">
      <c r="A11" s="67"/>
      <c r="B11" s="76" t="s">
        <v>24</v>
      </c>
      <c r="C11" s="49" t="s">
        <v>19</v>
      </c>
      <c r="D11" s="78" t="s">
        <v>20</v>
      </c>
      <c r="E11" s="55" t="str">
        <f>IF(R11&gt;R4, "YES", "NO")</f>
        <v>NO</v>
      </c>
      <c r="F11" s="99"/>
      <c r="G11" s="12"/>
      <c r="H11" s="62"/>
      <c r="I11" s="26" t="b">
        <v>0</v>
      </c>
      <c r="J11" s="26" t="b">
        <v>0</v>
      </c>
      <c r="K11" s="26">
        <f>COUNTIF(I11,"TRUE")</f>
        <v>0</v>
      </c>
      <c r="L11" s="26">
        <f>COUNTIF(J11,"TRUE")</f>
        <v>0</v>
      </c>
      <c r="M11" s="26"/>
      <c r="N11" s="26"/>
      <c r="O11" s="26"/>
      <c r="P11" s="26"/>
      <c r="Q11" s="26"/>
      <c r="R11" s="26">
        <f>SUM(K11:L11)</f>
        <v>0</v>
      </c>
      <c r="S11" s="24">
        <f>COUNTIF(E11,"YES")</f>
        <v>0</v>
      </c>
      <c r="T11" s="24"/>
      <c r="U11" s="24"/>
    </row>
    <row r="12" spans="1:28" ht="39.75" customHeight="1" x14ac:dyDescent="0.2">
      <c r="A12" s="67"/>
      <c r="B12" s="76" t="s">
        <v>25</v>
      </c>
      <c r="C12" s="49" t="s">
        <v>26</v>
      </c>
      <c r="D12" s="78"/>
      <c r="E12" s="55" t="str">
        <f>IF(R12&gt;J7, "YES", "NO")</f>
        <v>NO</v>
      </c>
      <c r="F12" s="99"/>
      <c r="G12" s="12"/>
      <c r="H12" s="62"/>
      <c r="I12" s="26" t="b">
        <v>0</v>
      </c>
      <c r="J12" s="26"/>
      <c r="K12" s="26"/>
      <c r="L12" s="26"/>
      <c r="M12" s="26"/>
      <c r="N12" s="26"/>
      <c r="O12" s="26"/>
      <c r="P12" s="26"/>
      <c r="Q12" s="26"/>
      <c r="R12" s="26">
        <f>COUNTIF(I12,"TRUE")</f>
        <v>0</v>
      </c>
      <c r="S12" s="24">
        <f>COUNTIF(E12,"YES")*2</f>
        <v>0</v>
      </c>
      <c r="T12" s="24"/>
      <c r="U12" s="24"/>
    </row>
    <row r="13" spans="1:28" ht="36" customHeight="1" thickBot="1" x14ac:dyDescent="0.25">
      <c r="A13" s="67"/>
      <c r="B13" s="124" t="s">
        <v>27</v>
      </c>
      <c r="C13" s="123" t="s">
        <v>19</v>
      </c>
      <c r="D13" s="125" t="s">
        <v>20</v>
      </c>
      <c r="E13" s="126" t="str">
        <f>IF(R13&gt;R4, "YES", "NO")</f>
        <v>NO</v>
      </c>
      <c r="F13" s="127"/>
      <c r="G13" s="61"/>
      <c r="H13" s="129"/>
      <c r="I13" s="26" t="b">
        <v>0</v>
      </c>
      <c r="J13" s="26" t="b">
        <v>0</v>
      </c>
      <c r="K13" s="26">
        <f>COUNTIF(I13,"TRUE")</f>
        <v>0</v>
      </c>
      <c r="L13" s="26">
        <f>COUNTIF(J13,"TRUE")</f>
        <v>0</v>
      </c>
      <c r="M13" s="26"/>
      <c r="N13" s="26"/>
      <c r="O13" s="26"/>
      <c r="P13" s="26"/>
      <c r="Q13" s="26"/>
      <c r="R13" s="26">
        <f>SUM(K13:L13)</f>
        <v>0</v>
      </c>
      <c r="S13" s="24">
        <f>COUNTIF(E13,"YES")</f>
        <v>0</v>
      </c>
      <c r="T13" s="24">
        <f>SUM(S13)</f>
        <v>0</v>
      </c>
      <c r="U13" s="24"/>
    </row>
    <row r="14" spans="1:28" ht="15" thickTop="1" x14ac:dyDescent="0.2">
      <c r="A14" s="3"/>
      <c r="B14" s="3"/>
      <c r="C14" s="3"/>
      <c r="D14" s="3"/>
      <c r="E14" s="3"/>
      <c r="F14" s="3"/>
      <c r="G14" s="3"/>
      <c r="H14" s="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7" spans="2:23" x14ac:dyDescent="0.2">
      <c r="B17" s="11"/>
    </row>
    <row r="19" spans="2:23" x14ac:dyDescent="0.2">
      <c r="W19" t="s">
        <v>28</v>
      </c>
    </row>
  </sheetData>
  <dataValidations count="1">
    <dataValidation type="list" allowBlank="1" showInputMessage="1" showErrorMessage="1" sqref="F5:F13" xr:uid="{00000000-0002-0000-0000-000000000000}">
      <formula1>EvidenceTypes</formula1>
    </dataValidation>
  </dataValidations>
  <pageMargins left="0.7" right="0.7" top="0.75" bottom="0.75" header="0.3" footer="0.3"/>
  <pageSetup scale="35" orientation="landscape" r:id="rId1"/>
  <ignoredErrors>
    <ignoredError sqref="R12:S12 R9 R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1543050</xdr:colOff>
                    <xdr:row>6</xdr:row>
                    <xdr:rowOff>381000</xdr:rowOff>
                  </from>
                  <to>
                    <xdr:col>2</xdr:col>
                    <xdr:colOff>2409825</xdr:colOff>
                    <xdr:row>6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1543050</xdr:colOff>
                    <xdr:row>7</xdr:row>
                    <xdr:rowOff>190500</xdr:rowOff>
                  </from>
                  <to>
                    <xdr:col>2</xdr:col>
                    <xdr:colOff>2409825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1543050</xdr:colOff>
                    <xdr:row>8</xdr:row>
                    <xdr:rowOff>228600</xdr:rowOff>
                  </from>
                  <to>
                    <xdr:col>2</xdr:col>
                    <xdr:colOff>2409825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</xdr:col>
                    <xdr:colOff>1543050</xdr:colOff>
                    <xdr:row>9</xdr:row>
                    <xdr:rowOff>276225</xdr:rowOff>
                  </from>
                  <to>
                    <xdr:col>2</xdr:col>
                    <xdr:colOff>2409825</xdr:colOff>
                    <xdr:row>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</xdr:col>
                    <xdr:colOff>1543050</xdr:colOff>
                    <xdr:row>10</xdr:row>
                    <xdr:rowOff>180975</xdr:rowOff>
                  </from>
                  <to>
                    <xdr:col>2</xdr:col>
                    <xdr:colOff>2409825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</xdr:col>
                    <xdr:colOff>1524000</xdr:colOff>
                    <xdr:row>12</xdr:row>
                    <xdr:rowOff>9525</xdr:rowOff>
                  </from>
                  <to>
                    <xdr:col>2</xdr:col>
                    <xdr:colOff>2409825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</xdr:col>
                    <xdr:colOff>1524000</xdr:colOff>
                    <xdr:row>11</xdr:row>
                    <xdr:rowOff>200025</xdr:rowOff>
                  </from>
                  <to>
                    <xdr:col>2</xdr:col>
                    <xdr:colOff>2409825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2</xdr:col>
                    <xdr:colOff>1552575</xdr:colOff>
                    <xdr:row>4</xdr:row>
                    <xdr:rowOff>447675</xdr:rowOff>
                  </from>
                  <to>
                    <xdr:col>2</xdr:col>
                    <xdr:colOff>2381250</xdr:colOff>
                    <xdr:row>4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3</xdr:col>
                    <xdr:colOff>1266825</xdr:colOff>
                    <xdr:row>4</xdr:row>
                    <xdr:rowOff>447675</xdr:rowOff>
                  </from>
                  <to>
                    <xdr:col>3</xdr:col>
                    <xdr:colOff>2095500</xdr:colOff>
                    <xdr:row>4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2</xdr:col>
                    <xdr:colOff>1552575</xdr:colOff>
                    <xdr:row>5</xdr:row>
                    <xdr:rowOff>180975</xdr:rowOff>
                  </from>
                  <to>
                    <xdr:col>2</xdr:col>
                    <xdr:colOff>2381250</xdr:colOff>
                    <xdr:row>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3</xdr:col>
                    <xdr:colOff>1266825</xdr:colOff>
                    <xdr:row>7</xdr:row>
                    <xdr:rowOff>190500</xdr:rowOff>
                  </from>
                  <to>
                    <xdr:col>3</xdr:col>
                    <xdr:colOff>2095500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Check Box 13">
              <controlPr defaultSize="0" autoFill="0" autoLine="0" autoPict="0">
                <anchor moveWithCells="1">
                  <from>
                    <xdr:col>3</xdr:col>
                    <xdr:colOff>1266825</xdr:colOff>
                    <xdr:row>10</xdr:row>
                    <xdr:rowOff>180975</xdr:rowOff>
                  </from>
                  <to>
                    <xdr:col>3</xdr:col>
                    <xdr:colOff>2124075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6" name="Check Box 15">
              <controlPr defaultSize="0" autoFill="0" autoLine="0" autoPict="0">
                <anchor moveWithCells="1">
                  <from>
                    <xdr:col>3</xdr:col>
                    <xdr:colOff>1266825</xdr:colOff>
                    <xdr:row>12</xdr:row>
                    <xdr:rowOff>9525</xdr:rowOff>
                  </from>
                  <to>
                    <xdr:col>3</xdr:col>
                    <xdr:colOff>2152650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7" name="Check Box 18">
              <controlPr defaultSize="0" autoFill="0" autoLine="0" autoPict="0">
                <anchor moveWithCells="1">
                  <from>
                    <xdr:col>3</xdr:col>
                    <xdr:colOff>1266825</xdr:colOff>
                    <xdr:row>9</xdr:row>
                    <xdr:rowOff>209550</xdr:rowOff>
                  </from>
                  <to>
                    <xdr:col>3</xdr:col>
                    <xdr:colOff>1714500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8" name="Check Box 24">
              <controlPr defaultSize="0" autoFill="0" autoLine="0" autoPict="0">
                <anchor moveWithCells="1">
                  <from>
                    <xdr:col>3</xdr:col>
                    <xdr:colOff>1266825</xdr:colOff>
                    <xdr:row>5</xdr:row>
                    <xdr:rowOff>9525</xdr:rowOff>
                  </from>
                  <to>
                    <xdr:col>3</xdr:col>
                    <xdr:colOff>2152650</xdr:colOff>
                    <xdr:row>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9" name="Check Box 26">
              <controlPr defaultSize="0" autoFill="0" autoLine="0" autoPict="0">
                <anchor moveWithCells="1">
                  <from>
                    <xdr:col>7</xdr:col>
                    <xdr:colOff>619125</xdr:colOff>
                    <xdr:row>4</xdr:row>
                    <xdr:rowOff>257175</xdr:rowOff>
                  </from>
                  <to>
                    <xdr:col>7</xdr:col>
                    <xdr:colOff>1457325</xdr:colOff>
                    <xdr:row>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0" name="Check Box 27">
              <controlPr defaultSize="0" autoFill="0" autoLine="0" autoPict="0">
                <anchor moveWithCells="1">
                  <from>
                    <xdr:col>7</xdr:col>
                    <xdr:colOff>619125</xdr:colOff>
                    <xdr:row>5</xdr:row>
                    <xdr:rowOff>142875</xdr:rowOff>
                  </from>
                  <to>
                    <xdr:col>7</xdr:col>
                    <xdr:colOff>1457325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1" name="Check Box 28">
              <controlPr defaultSize="0" autoFill="0" autoLine="0" autoPict="0">
                <anchor moveWithCells="1">
                  <from>
                    <xdr:col>7</xdr:col>
                    <xdr:colOff>619125</xdr:colOff>
                    <xdr:row>6</xdr:row>
                    <xdr:rowOff>142875</xdr:rowOff>
                  </from>
                  <to>
                    <xdr:col>7</xdr:col>
                    <xdr:colOff>1457325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2" name="Check Box 29">
              <controlPr defaultSize="0" autoFill="0" autoLine="0" autoPict="0">
                <anchor moveWithCells="1">
                  <from>
                    <xdr:col>7</xdr:col>
                    <xdr:colOff>619125</xdr:colOff>
                    <xdr:row>7</xdr:row>
                    <xdr:rowOff>142875</xdr:rowOff>
                  </from>
                  <to>
                    <xdr:col>7</xdr:col>
                    <xdr:colOff>1457325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3" name="Check Box 31">
              <controlPr defaultSize="0" autoFill="0" autoLine="0" autoPict="0">
                <anchor moveWithCells="1">
                  <from>
                    <xdr:col>7</xdr:col>
                    <xdr:colOff>619125</xdr:colOff>
                    <xdr:row>8</xdr:row>
                    <xdr:rowOff>142875</xdr:rowOff>
                  </from>
                  <to>
                    <xdr:col>7</xdr:col>
                    <xdr:colOff>1457325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4" name="Check Box 33">
              <controlPr defaultSize="0" autoFill="0" autoLine="0" autoPict="0">
                <anchor moveWithCells="1">
                  <from>
                    <xdr:col>7</xdr:col>
                    <xdr:colOff>619125</xdr:colOff>
                    <xdr:row>9</xdr:row>
                    <xdr:rowOff>142875</xdr:rowOff>
                  </from>
                  <to>
                    <xdr:col>7</xdr:col>
                    <xdr:colOff>1457325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5" name="Check Box 34">
              <controlPr defaultSize="0" autoFill="0" autoLine="0" autoPict="0">
                <anchor moveWithCells="1">
                  <from>
                    <xdr:col>7</xdr:col>
                    <xdr:colOff>619125</xdr:colOff>
                    <xdr:row>10</xdr:row>
                    <xdr:rowOff>142875</xdr:rowOff>
                  </from>
                  <to>
                    <xdr:col>7</xdr:col>
                    <xdr:colOff>1457325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26" name="Check Box 35">
              <controlPr defaultSize="0" autoFill="0" autoLine="0" autoPict="0">
                <anchor moveWithCells="1">
                  <from>
                    <xdr:col>7</xdr:col>
                    <xdr:colOff>619125</xdr:colOff>
                    <xdr:row>11</xdr:row>
                    <xdr:rowOff>142875</xdr:rowOff>
                  </from>
                  <to>
                    <xdr:col>7</xdr:col>
                    <xdr:colOff>1457325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27" name="Check Box 36">
              <controlPr defaultSize="0" autoFill="0" autoLine="0" autoPict="0">
                <anchor moveWithCells="1">
                  <from>
                    <xdr:col>7</xdr:col>
                    <xdr:colOff>619125</xdr:colOff>
                    <xdr:row>12</xdr:row>
                    <xdr:rowOff>142875</xdr:rowOff>
                  </from>
                  <to>
                    <xdr:col>7</xdr:col>
                    <xdr:colOff>1457325</xdr:colOff>
                    <xdr:row>12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F34"/>
  <sheetViews>
    <sheetView showGridLines="0" zoomScale="60" zoomScaleNormal="60" workbookViewId="0">
      <selection activeCell="AC10" sqref="AC10"/>
    </sheetView>
  </sheetViews>
  <sheetFormatPr defaultRowHeight="14.25" x14ac:dyDescent="0.2"/>
  <cols>
    <col min="1" max="1" width="9" customWidth="1"/>
    <col min="2" max="2" width="43.375" customWidth="1"/>
    <col min="3" max="3" width="50.875" customWidth="1"/>
    <col min="4" max="4" width="53.875" customWidth="1"/>
    <col min="5" max="5" width="10.25" customWidth="1"/>
    <col min="6" max="6" width="13.5" customWidth="1"/>
    <col min="7" max="7" width="14.75" customWidth="1"/>
    <col min="8" max="8" width="22.5" customWidth="1"/>
    <col min="9" max="9" width="8.75" hidden="1" customWidth="1"/>
    <col min="10" max="10" width="7" hidden="1" customWidth="1"/>
    <col min="11" max="11" width="8.75" hidden="1" customWidth="1"/>
    <col min="12" max="12" width="4.25" hidden="1" customWidth="1"/>
    <col min="13" max="13" width="8.25" hidden="1" customWidth="1"/>
    <col min="14" max="14" width="6.25" hidden="1" customWidth="1"/>
    <col min="15" max="15" width="7.25" hidden="1" customWidth="1"/>
    <col min="16" max="16" width="7.5" hidden="1" customWidth="1"/>
    <col min="17" max="17" width="8.75" hidden="1" customWidth="1"/>
    <col min="18" max="18" width="9" hidden="1" customWidth="1"/>
    <col min="19" max="19" width="9.75" hidden="1" customWidth="1"/>
    <col min="20" max="20" width="6.75" hidden="1" customWidth="1"/>
    <col min="21" max="21" width="8.25" hidden="1" customWidth="1"/>
    <col min="22" max="22" width="6.75" hidden="1" customWidth="1"/>
    <col min="23" max="23" width="5.5" style="32" hidden="1" customWidth="1"/>
    <col min="24" max="24" width="9.25" hidden="1" customWidth="1"/>
    <col min="25" max="25" width="22.5" hidden="1" customWidth="1"/>
    <col min="26" max="26" width="9.75" customWidth="1"/>
    <col min="27" max="27" width="14.625" customWidth="1"/>
  </cols>
  <sheetData>
    <row r="1" spans="1:32" ht="26.25" x14ac:dyDescent="0.4">
      <c r="A1" s="4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0"/>
      <c r="X1" s="2"/>
      <c r="Y1" s="2"/>
      <c r="Z1" s="2"/>
      <c r="AA1" s="2"/>
      <c r="AB1" s="2"/>
      <c r="AC1" s="2"/>
      <c r="AD1" s="2"/>
      <c r="AE1" s="2"/>
      <c r="AF1" s="3"/>
    </row>
    <row r="2" spans="1:3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0"/>
      <c r="X2" s="2"/>
      <c r="Y2" s="2"/>
      <c r="Z2" s="2"/>
      <c r="AA2" s="2"/>
      <c r="AB2" s="2"/>
      <c r="AC2" s="2"/>
      <c r="AD2" s="2"/>
      <c r="AE2" s="2"/>
      <c r="AF2" s="3"/>
    </row>
    <row r="3" spans="1:32" ht="21" thickBot="1" x14ac:dyDescent="0.35">
      <c r="A3" s="3"/>
      <c r="B3" s="7" t="s">
        <v>1</v>
      </c>
      <c r="C3" s="7" t="s">
        <v>2</v>
      </c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1"/>
      <c r="X3" s="6"/>
      <c r="Y3" s="6"/>
      <c r="Z3" s="6"/>
      <c r="AA3" s="6"/>
      <c r="AB3" s="6"/>
      <c r="AC3" s="6"/>
      <c r="AD3" s="6"/>
      <c r="AE3" s="6"/>
      <c r="AF3" s="3"/>
    </row>
    <row r="4" spans="1:32" ht="103.5" customHeight="1" thickTop="1" thickBot="1" x14ac:dyDescent="0.3">
      <c r="A4" s="3"/>
      <c r="B4" s="91"/>
      <c r="C4" s="92"/>
      <c r="D4" s="93"/>
      <c r="E4" s="94" t="s">
        <v>3</v>
      </c>
      <c r="F4" s="115" t="s">
        <v>4</v>
      </c>
      <c r="G4" s="95" t="s">
        <v>5</v>
      </c>
      <c r="H4" s="96" t="s">
        <v>6</v>
      </c>
      <c r="I4" s="35"/>
      <c r="J4" s="35">
        <v>0</v>
      </c>
      <c r="K4" s="35">
        <v>2</v>
      </c>
      <c r="L4" s="35">
        <v>1</v>
      </c>
      <c r="M4" s="35"/>
      <c r="N4" s="35"/>
      <c r="O4" s="35"/>
      <c r="P4" s="35"/>
      <c r="Q4" s="35"/>
      <c r="R4" s="35"/>
      <c r="S4" s="35"/>
      <c r="T4" s="35"/>
      <c r="U4" s="35"/>
      <c r="V4" s="35">
        <v>1</v>
      </c>
      <c r="W4" s="26"/>
      <c r="X4" s="24"/>
      <c r="Y4" s="24"/>
      <c r="AF4" s="3"/>
    </row>
    <row r="5" spans="1:32" ht="60" customHeight="1" thickTop="1" x14ac:dyDescent="0.25">
      <c r="A5" s="3"/>
      <c r="B5" s="75" t="s">
        <v>30</v>
      </c>
      <c r="C5" s="48" t="s">
        <v>31</v>
      </c>
      <c r="D5" s="79" t="s">
        <v>32</v>
      </c>
      <c r="E5" s="112" t="str">
        <f>IF(V5&gt;J4, "YES", "NO")</f>
        <v>NO</v>
      </c>
      <c r="F5" s="90"/>
      <c r="G5" s="113"/>
      <c r="H5" s="114"/>
      <c r="I5" s="68" t="b">
        <v>0</v>
      </c>
      <c r="J5" s="68" t="b">
        <v>0</v>
      </c>
      <c r="K5" s="68">
        <f>COUNTIF(I5,"TRUE")</f>
        <v>0</v>
      </c>
      <c r="L5" s="68">
        <f>COUNTIF(J5,"TRUE")</f>
        <v>0</v>
      </c>
      <c r="M5" s="68"/>
      <c r="N5" s="68"/>
      <c r="O5" s="68"/>
      <c r="P5" s="68"/>
      <c r="Q5" s="68"/>
      <c r="R5" s="68"/>
      <c r="S5" s="68"/>
      <c r="T5" s="68"/>
      <c r="U5" s="68"/>
      <c r="V5" s="68">
        <f>SUM(K5:L5)</f>
        <v>0</v>
      </c>
      <c r="W5" s="24">
        <f t="shared" ref="W5:W10" si="0">COUNTIF(E5,"YES")</f>
        <v>0</v>
      </c>
      <c r="X5" s="24"/>
      <c r="Y5" s="24"/>
      <c r="Z5" s="116" t="s">
        <v>10</v>
      </c>
      <c r="AB5" s="1" t="s">
        <v>11</v>
      </c>
      <c r="AF5" s="3"/>
    </row>
    <row r="6" spans="1:32" ht="60" customHeight="1" x14ac:dyDescent="0.45">
      <c r="A6" s="3"/>
      <c r="B6" s="72" t="s">
        <v>33</v>
      </c>
      <c r="C6" s="49" t="s">
        <v>19</v>
      </c>
      <c r="D6" s="78" t="s">
        <v>20</v>
      </c>
      <c r="E6" s="55" t="str">
        <f>IF(V6&gt;V4, "YES", "NO")</f>
        <v>NO</v>
      </c>
      <c r="F6" s="97"/>
      <c r="G6" s="13"/>
      <c r="H6" s="147"/>
      <c r="I6" s="98" t="b">
        <v>0</v>
      </c>
      <c r="J6" s="98" t="b">
        <v>0</v>
      </c>
      <c r="K6" s="98">
        <f>COUNTIF(I6,"TRUE")</f>
        <v>0</v>
      </c>
      <c r="L6" s="98">
        <f>COUNTIF(J6,"TRUE")</f>
        <v>0</v>
      </c>
      <c r="M6" s="98"/>
      <c r="N6" s="98"/>
      <c r="O6" s="98"/>
      <c r="P6" s="98"/>
      <c r="Q6" s="98"/>
      <c r="R6" s="98"/>
      <c r="S6" s="98"/>
      <c r="T6" s="98"/>
      <c r="U6" s="98"/>
      <c r="V6" s="98">
        <f>SUM(K6:L6)</f>
        <v>0</v>
      </c>
      <c r="W6" s="98">
        <f t="shared" si="0"/>
        <v>0</v>
      </c>
      <c r="X6" s="98"/>
      <c r="Y6" s="98"/>
      <c r="Z6" s="117">
        <f>SUM(X5:X34)</f>
        <v>0</v>
      </c>
      <c r="AA6" s="8" t="s">
        <v>34</v>
      </c>
      <c r="AB6" s="8"/>
      <c r="AC6" s="8">
        <f>SUM(Y5:Y34)</f>
        <v>0</v>
      </c>
      <c r="AF6" s="3"/>
    </row>
    <row r="7" spans="1:32" ht="60" customHeight="1" x14ac:dyDescent="0.2">
      <c r="A7" s="3"/>
      <c r="B7" s="72" t="s">
        <v>35</v>
      </c>
      <c r="C7" s="49" t="s">
        <v>20</v>
      </c>
      <c r="D7" s="78" t="s">
        <v>36</v>
      </c>
      <c r="E7" s="55" t="str">
        <f>IF(V7&gt;J4, "YES", "NO")</f>
        <v>NO</v>
      </c>
      <c r="F7" s="99"/>
      <c r="G7" s="12"/>
      <c r="H7" s="46"/>
      <c r="I7" s="24" t="b">
        <v>0</v>
      </c>
      <c r="J7" s="24" t="b">
        <v>0</v>
      </c>
      <c r="K7" s="24" t="b">
        <v>0</v>
      </c>
      <c r="L7" s="24">
        <f>COUNTIF(I7,"TRUE")</f>
        <v>0</v>
      </c>
      <c r="M7" s="24">
        <f>COUNTIF(J7:K7,"TRUE")</f>
        <v>0</v>
      </c>
      <c r="N7" s="24">
        <f>IF(L7&gt;J4, 1, 0)</f>
        <v>0</v>
      </c>
      <c r="O7" s="24">
        <f>IF(M7&gt;J4, 1, 0)</f>
        <v>0</v>
      </c>
      <c r="P7" s="24">
        <f>SUM(N7,R7)</f>
        <v>0</v>
      </c>
      <c r="Q7" s="24" t="b">
        <v>0</v>
      </c>
      <c r="R7" s="24">
        <f>COUNTIF(Q7,"TRUE")</f>
        <v>0</v>
      </c>
      <c r="S7" s="24">
        <f>SUM(N7:O7)</f>
        <v>0</v>
      </c>
      <c r="T7" s="24">
        <f>IF(S7&gt;J4, 1, 0)</f>
        <v>0</v>
      </c>
      <c r="U7" s="24">
        <f>SUM(R7:S7)</f>
        <v>0</v>
      </c>
      <c r="V7" s="24">
        <f>IF(U7&gt;V4, 1, 0)</f>
        <v>0</v>
      </c>
      <c r="W7" s="24">
        <f>COUNTIF(E7,"YES")</f>
        <v>0</v>
      </c>
      <c r="X7" s="24">
        <f>SUM(W5:W7)</f>
        <v>0</v>
      </c>
      <c r="Y7" s="24"/>
      <c r="Z7" s="118"/>
      <c r="AA7" s="5"/>
      <c r="AB7" s="5"/>
      <c r="AC7" s="5"/>
      <c r="AD7" s="5"/>
      <c r="AE7" s="5"/>
      <c r="AF7" s="5"/>
    </row>
    <row r="8" spans="1:32" ht="60" customHeight="1" x14ac:dyDescent="0.2">
      <c r="A8" s="3"/>
      <c r="B8" s="72" t="s">
        <v>37</v>
      </c>
      <c r="C8" s="49" t="s">
        <v>19</v>
      </c>
      <c r="D8" s="78" t="s">
        <v>20</v>
      </c>
      <c r="E8" s="55" t="str">
        <f>IF(V8&gt;V4, "YES", "NO")</f>
        <v>NO</v>
      </c>
      <c r="F8" s="99"/>
      <c r="G8" s="12"/>
      <c r="H8" s="46"/>
      <c r="I8" s="24" t="b">
        <v>0</v>
      </c>
      <c r="J8" s="24" t="b">
        <v>0</v>
      </c>
      <c r="K8" s="24">
        <f>COUNTIF(I8,"TRUE")</f>
        <v>0</v>
      </c>
      <c r="L8" s="24">
        <f>COUNTIF(J8,"TRUE")</f>
        <v>0</v>
      </c>
      <c r="M8" s="24"/>
      <c r="N8" s="24"/>
      <c r="O8" s="24"/>
      <c r="P8" s="24"/>
      <c r="Q8" s="24"/>
      <c r="R8" s="24"/>
      <c r="S8" s="24"/>
      <c r="T8" s="24"/>
      <c r="U8" s="24"/>
      <c r="V8" s="24">
        <f>SUM(K8:L8)</f>
        <v>0</v>
      </c>
      <c r="W8" s="24">
        <f t="shared" si="0"/>
        <v>0</v>
      </c>
      <c r="X8" s="24"/>
      <c r="Y8" s="24">
        <f>SUM(W8:W12)</f>
        <v>0</v>
      </c>
      <c r="Z8" s="119"/>
    </row>
    <row r="9" spans="1:32" ht="60" customHeight="1" x14ac:dyDescent="0.2">
      <c r="A9" s="3"/>
      <c r="B9" s="72" t="s">
        <v>38</v>
      </c>
      <c r="C9" s="49" t="s">
        <v>19</v>
      </c>
      <c r="D9" s="78" t="s">
        <v>20</v>
      </c>
      <c r="E9" s="55" t="str">
        <f>IF(V9&gt;V4, "YES", "NO")</f>
        <v>NO</v>
      </c>
      <c r="F9" s="100"/>
      <c r="G9" s="110"/>
      <c r="H9" s="101"/>
      <c r="I9" s="24" t="b">
        <v>0</v>
      </c>
      <c r="J9" s="24" t="b">
        <v>0</v>
      </c>
      <c r="K9" s="24">
        <f>COUNTIF(I9,"TRUE")</f>
        <v>0</v>
      </c>
      <c r="L9" s="24">
        <f>COUNTIF(J9,"TRUE")</f>
        <v>0</v>
      </c>
      <c r="M9" s="24"/>
      <c r="N9" s="24"/>
      <c r="O9" s="24"/>
      <c r="P9" s="24"/>
      <c r="Q9" s="24"/>
      <c r="R9" s="24"/>
      <c r="S9" s="24"/>
      <c r="T9" s="24"/>
      <c r="U9" s="24"/>
      <c r="V9" s="24">
        <f>SUM(K9:L9)</f>
        <v>0</v>
      </c>
      <c r="W9" s="24">
        <f t="shared" si="0"/>
        <v>0</v>
      </c>
      <c r="X9" s="24"/>
      <c r="Y9" s="24"/>
      <c r="Z9" s="119"/>
    </row>
    <row r="10" spans="1:32" ht="60" customHeight="1" x14ac:dyDescent="0.2">
      <c r="A10" s="3"/>
      <c r="B10" s="72" t="s">
        <v>39</v>
      </c>
      <c r="C10" s="49" t="s">
        <v>40</v>
      </c>
      <c r="D10" s="78"/>
      <c r="E10" s="55" t="str">
        <f>IF(V10&gt;J4, "YES", "NO")</f>
        <v>NO</v>
      </c>
      <c r="F10" s="100"/>
      <c r="G10" s="110"/>
      <c r="H10" s="101"/>
      <c r="I10" s="24" t="b">
        <v>0</v>
      </c>
      <c r="J10" s="24" t="b">
        <v>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>
        <f>COUNTIF(I10,"TRUE")</f>
        <v>0</v>
      </c>
      <c r="W10" s="24">
        <f t="shared" si="0"/>
        <v>0</v>
      </c>
      <c r="X10" s="24"/>
      <c r="Y10" s="24"/>
      <c r="Z10" s="119"/>
    </row>
    <row r="11" spans="1:32" ht="60" customHeight="1" x14ac:dyDescent="0.2">
      <c r="A11" s="3"/>
      <c r="B11" s="72" t="s">
        <v>41</v>
      </c>
      <c r="C11" s="49" t="s">
        <v>31</v>
      </c>
      <c r="D11" s="78" t="s">
        <v>20</v>
      </c>
      <c r="E11" s="55" t="str">
        <f>IF(V11&gt;V4, "YES", "NO")</f>
        <v>NO</v>
      </c>
      <c r="F11" s="99"/>
      <c r="G11" s="12"/>
      <c r="H11" s="102"/>
      <c r="I11" s="103" t="b">
        <v>0</v>
      </c>
      <c r="J11" s="103" t="b">
        <v>0</v>
      </c>
      <c r="K11" s="103">
        <f>COUNTIF(I11,"TRUE")</f>
        <v>0</v>
      </c>
      <c r="L11" s="103">
        <f>COUNTIF(J11,"TRUE")</f>
        <v>0</v>
      </c>
      <c r="M11" s="103"/>
      <c r="N11" s="103"/>
      <c r="O11" s="103"/>
      <c r="P11" s="103"/>
      <c r="Q11" s="103"/>
      <c r="R11" s="103"/>
      <c r="S11" s="103"/>
      <c r="T11" s="103"/>
      <c r="U11" s="103"/>
      <c r="V11" s="103">
        <f>SUM(K11:L11)</f>
        <v>0</v>
      </c>
      <c r="W11" s="103">
        <f>COUNTIF(E11,"YES")*2</f>
        <v>0</v>
      </c>
      <c r="X11" s="103">
        <f>SUM(W13:W14)</f>
        <v>0</v>
      </c>
      <c r="Y11" s="103"/>
      <c r="Z11" s="119"/>
    </row>
    <row r="12" spans="1:32" ht="60" customHeight="1" x14ac:dyDescent="0.2">
      <c r="A12" s="3"/>
      <c r="B12" s="72" t="s">
        <v>42</v>
      </c>
      <c r="C12" s="49" t="s">
        <v>31</v>
      </c>
      <c r="D12" s="78" t="s">
        <v>20</v>
      </c>
      <c r="E12" s="55" t="str">
        <f>IF(V12&gt;V4, "YES", "NO")</f>
        <v>NO</v>
      </c>
      <c r="F12" s="99"/>
      <c r="G12" s="12"/>
      <c r="H12" s="46"/>
      <c r="I12" s="24" t="b">
        <v>0</v>
      </c>
      <c r="J12" s="24" t="b">
        <v>0</v>
      </c>
      <c r="K12" s="24">
        <f>COUNTIF(I12,"TRUE")</f>
        <v>0</v>
      </c>
      <c r="L12" s="24">
        <f>COUNTIF(J12,"TRUE")</f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>
        <f>SUM(K12:L12)</f>
        <v>0</v>
      </c>
      <c r="W12" s="24">
        <f>COUNTIF(E12,"YES")*2</f>
        <v>0</v>
      </c>
      <c r="X12" s="24"/>
      <c r="Y12" s="24"/>
      <c r="Z12" s="119"/>
    </row>
    <row r="13" spans="1:32" ht="60" customHeight="1" x14ac:dyDescent="0.2">
      <c r="A13" s="3"/>
      <c r="B13" s="73" t="s">
        <v>43</v>
      </c>
      <c r="C13" s="71" t="s">
        <v>31</v>
      </c>
      <c r="D13" s="79"/>
      <c r="E13" s="81" t="str">
        <f>IF(V13&gt;J4, "YES", "NO")</f>
        <v>NO</v>
      </c>
      <c r="F13" s="99"/>
      <c r="G13" s="12"/>
      <c r="H13" s="46"/>
      <c r="I13" s="24" t="b">
        <v>0</v>
      </c>
      <c r="J13" s="24"/>
      <c r="K13" s="24">
        <f>COUNTIF(I13,"TRUE")</f>
        <v>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>
        <f>SUM(K13:L13)</f>
        <v>0</v>
      </c>
      <c r="W13" s="24">
        <f t="shared" ref="W13:W19" si="1">COUNTIF(E13,"YES")</f>
        <v>0</v>
      </c>
      <c r="X13" s="24">
        <f>SUM(W16)</f>
        <v>0</v>
      </c>
      <c r="Y13" s="24"/>
      <c r="Z13" s="119"/>
    </row>
    <row r="14" spans="1:32" ht="60" customHeight="1" x14ac:dyDescent="0.2">
      <c r="A14" s="3"/>
      <c r="B14" s="74" t="s">
        <v>44</v>
      </c>
      <c r="C14" s="33" t="s">
        <v>31</v>
      </c>
      <c r="D14" s="34"/>
      <c r="E14" s="82" t="str">
        <f>IF(V14&gt;J4, "YES", "NO")</f>
        <v>NO</v>
      </c>
      <c r="F14" s="104"/>
      <c r="G14" s="70"/>
      <c r="H14" s="105"/>
      <c r="I14" s="24" t="b">
        <v>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>
        <f>COUNTIF(I14,"TRUE")</f>
        <v>0</v>
      </c>
      <c r="W14" s="24">
        <f t="shared" si="1"/>
        <v>0</v>
      </c>
      <c r="X14" s="24"/>
      <c r="Y14" s="24">
        <f>SUM(W17)</f>
        <v>0</v>
      </c>
      <c r="Z14" s="119"/>
    </row>
    <row r="15" spans="1:32" ht="60" customHeight="1" x14ac:dyDescent="0.2">
      <c r="A15" s="3"/>
      <c r="B15" s="72" t="s">
        <v>45</v>
      </c>
      <c r="C15" s="36" t="s">
        <v>46</v>
      </c>
      <c r="D15" s="38" t="s">
        <v>47</v>
      </c>
      <c r="E15" s="55" t="str">
        <f>IF(V15&gt;J4, "YES", "NO")</f>
        <v>NO</v>
      </c>
      <c r="F15" s="99"/>
      <c r="G15" s="12"/>
      <c r="H15" s="46"/>
      <c r="I15" t="b">
        <v>0</v>
      </c>
      <c r="J15" t="b">
        <v>0</v>
      </c>
      <c r="K15" t="b">
        <v>0</v>
      </c>
      <c r="L15" t="b">
        <v>0</v>
      </c>
      <c r="M15">
        <f>COUNTIF(I15,"TRUE")</f>
        <v>0</v>
      </c>
      <c r="N15">
        <f>COUNTIF(J15,"TRUE")</f>
        <v>0</v>
      </c>
      <c r="O15">
        <f>COUNTIF(K15,"TRUE")</f>
        <v>0</v>
      </c>
      <c r="P15">
        <f>COUNTIF(L15,"TRUE")</f>
        <v>0</v>
      </c>
      <c r="Q15">
        <f>SUM(M15:N15)</f>
        <v>0</v>
      </c>
      <c r="R15">
        <f>SUM(O15:P15)</f>
        <v>0</v>
      </c>
      <c r="S15">
        <f>IF(Q15&gt;J4,1,0)</f>
        <v>0</v>
      </c>
      <c r="T15">
        <f>IF(R15&gt;J4,1,0)</f>
        <v>0</v>
      </c>
      <c r="U15">
        <f>SUM(S15,T15)</f>
        <v>0</v>
      </c>
      <c r="V15">
        <f>IF(U15&gt;V4,1,0)</f>
        <v>0</v>
      </c>
      <c r="W15">
        <f t="shared" si="1"/>
        <v>0</v>
      </c>
      <c r="Z15" s="119"/>
    </row>
    <row r="16" spans="1:32" ht="60" customHeight="1" x14ac:dyDescent="0.2">
      <c r="A16" s="3"/>
      <c r="B16" s="72" t="s">
        <v>48</v>
      </c>
      <c r="C16" s="49" t="s">
        <v>49</v>
      </c>
      <c r="D16" s="78" t="s">
        <v>50</v>
      </c>
      <c r="E16" s="83" t="str">
        <f>IF(V16&gt;J4, "YES", "NO")</f>
        <v>NO</v>
      </c>
      <c r="F16" s="80"/>
      <c r="G16" s="39"/>
      <c r="H16" s="52"/>
      <c r="I16" s="68" t="b">
        <v>0</v>
      </c>
      <c r="J16" s="68" t="b">
        <v>0</v>
      </c>
      <c r="K16" s="68" t="b">
        <v>0</v>
      </c>
      <c r="L16" s="68">
        <f>COUNTIF(I16,"TRUE")</f>
        <v>0</v>
      </c>
      <c r="M16" s="68">
        <f>COUNTIF(J16,"TRUE")</f>
        <v>0</v>
      </c>
      <c r="N16" s="68">
        <f>COUNTIF(K16,"TRUE")</f>
        <v>0</v>
      </c>
      <c r="O16" s="68">
        <f>SUM(M16:N16)</f>
        <v>0</v>
      </c>
      <c r="P16" s="68">
        <f>IF(O16&gt;V4,1,0)</f>
        <v>0</v>
      </c>
      <c r="Q16" s="68">
        <f>COUNTIF(I16,"TRUE")</f>
        <v>0</v>
      </c>
      <c r="R16" s="68">
        <f>SUM(P16:Q16)</f>
        <v>0</v>
      </c>
      <c r="S16" s="68"/>
      <c r="T16" s="68"/>
      <c r="U16" s="68"/>
      <c r="V16" s="68">
        <f>IF(R16&gt;J4, 1, 0)</f>
        <v>0</v>
      </c>
      <c r="W16" s="24">
        <f t="shared" si="1"/>
        <v>0</v>
      </c>
      <c r="X16">
        <f>SUM(W18:W19)</f>
        <v>0</v>
      </c>
      <c r="Z16" s="119"/>
    </row>
    <row r="17" spans="1:27" ht="60" customHeight="1" x14ac:dyDescent="0.2">
      <c r="A17" s="3"/>
      <c r="B17" s="75" t="s">
        <v>51</v>
      </c>
      <c r="C17" s="40" t="s">
        <v>31</v>
      </c>
      <c r="D17" s="41" t="s">
        <v>52</v>
      </c>
      <c r="E17" s="81" t="str">
        <f>IF(V17&gt;J4, "YES", "NO")</f>
        <v>NO</v>
      </c>
      <c r="F17" s="99"/>
      <c r="G17" s="12"/>
      <c r="H17" s="46"/>
      <c r="I17" t="b">
        <v>0</v>
      </c>
      <c r="J17" t="b">
        <v>0</v>
      </c>
      <c r="K17">
        <f>COUNTIF(I17,"TRUE")</f>
        <v>0</v>
      </c>
      <c r="L17">
        <f>COUNTIF(J17,"TRUE")</f>
        <v>0</v>
      </c>
      <c r="V17">
        <f>SUM(K17:L17)</f>
        <v>0</v>
      </c>
      <c r="W17">
        <f>COUNTIF(E17,"YES")*2</f>
        <v>0</v>
      </c>
      <c r="Z17" s="119"/>
    </row>
    <row r="18" spans="1:27" ht="60" customHeight="1" x14ac:dyDescent="0.2">
      <c r="A18" s="3"/>
      <c r="B18" s="72" t="s">
        <v>53</v>
      </c>
      <c r="C18" s="36" t="s">
        <v>31</v>
      </c>
      <c r="D18" s="37"/>
      <c r="E18" s="55" t="str">
        <f>IF(V18&gt;J4, "YES", "NO")</f>
        <v>NO</v>
      </c>
      <c r="F18" s="100"/>
      <c r="G18" s="110"/>
      <c r="H18" s="101"/>
      <c r="I18" t="b">
        <v>0</v>
      </c>
      <c r="V18">
        <f>COUNTIF(I18,"TRUE")</f>
        <v>0</v>
      </c>
      <c r="W18">
        <f t="shared" si="1"/>
        <v>0</v>
      </c>
      <c r="Y18">
        <f>SUM(W20:W23)</f>
        <v>0</v>
      </c>
      <c r="Z18" s="119"/>
    </row>
    <row r="19" spans="1:27" ht="60" customHeight="1" x14ac:dyDescent="0.2">
      <c r="A19" s="3"/>
      <c r="B19" s="72" t="s">
        <v>54</v>
      </c>
      <c r="C19" s="36" t="s">
        <v>31</v>
      </c>
      <c r="D19" s="37"/>
      <c r="E19" s="84" t="str">
        <f>IF(V19&gt;J4, "YES", "NO")</f>
        <v>NO</v>
      </c>
      <c r="F19" s="106"/>
      <c r="G19" s="42"/>
      <c r="H19" s="107"/>
      <c r="I19" s="108" t="b">
        <v>0</v>
      </c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>
        <f>COUNTIF(I19,"TRUE")</f>
        <v>0</v>
      </c>
      <c r="W19" s="108">
        <f t="shared" si="1"/>
        <v>0</v>
      </c>
      <c r="X19" s="108"/>
      <c r="Y19" s="108"/>
      <c r="Z19" s="119"/>
      <c r="AA19" t="s">
        <v>28</v>
      </c>
    </row>
    <row r="20" spans="1:27" ht="60" customHeight="1" x14ac:dyDescent="0.2">
      <c r="A20" s="3"/>
      <c r="B20" s="75" t="s">
        <v>55</v>
      </c>
      <c r="C20" s="40" t="s">
        <v>31</v>
      </c>
      <c r="D20" s="41" t="s">
        <v>20</v>
      </c>
      <c r="E20" s="81" t="str">
        <f>IF(V20&gt;V4, "YES", "NO")</f>
        <v>NO</v>
      </c>
      <c r="F20" s="99"/>
      <c r="G20" s="12"/>
      <c r="H20" s="46"/>
      <c r="I20" t="b">
        <v>0</v>
      </c>
      <c r="J20" t="b">
        <v>0</v>
      </c>
      <c r="K20">
        <f>COUNTIF(I20,"TRUE")</f>
        <v>0</v>
      </c>
      <c r="L20">
        <f>COUNTIF(J20,"TRUE")</f>
        <v>0</v>
      </c>
      <c r="V20">
        <f>SUM(K20:L20)</f>
        <v>0</v>
      </c>
      <c r="W20">
        <f>COUNTIF(E20,"YES")</f>
        <v>0</v>
      </c>
      <c r="Z20" s="119"/>
    </row>
    <row r="21" spans="1:27" ht="60" customHeight="1" x14ac:dyDescent="0.2">
      <c r="A21" s="3"/>
      <c r="B21" s="72" t="s">
        <v>56</v>
      </c>
      <c r="C21" s="36" t="s">
        <v>31</v>
      </c>
      <c r="D21" s="37" t="s">
        <v>20</v>
      </c>
      <c r="E21" s="84" t="str">
        <f>IF(V21&gt;V4, "YES", "NO")</f>
        <v>NO</v>
      </c>
      <c r="F21" s="106"/>
      <c r="G21" s="42"/>
      <c r="H21" s="109"/>
      <c r="I21" t="b">
        <v>0</v>
      </c>
      <c r="J21" t="b">
        <v>0</v>
      </c>
      <c r="K21">
        <f>COUNTIF(I21,"TRUE")</f>
        <v>0</v>
      </c>
      <c r="L21">
        <f>COUNTIF(J21,"TRUE")</f>
        <v>0</v>
      </c>
      <c r="V21">
        <f>SUM(K21:L21)</f>
        <v>0</v>
      </c>
      <c r="W21">
        <f>COUNTIF(E21,"YES")</f>
        <v>0</v>
      </c>
      <c r="X21">
        <f>SUM(W24:W25)</f>
        <v>0</v>
      </c>
      <c r="Z21" s="119"/>
    </row>
    <row r="22" spans="1:27" ht="60" customHeight="1" x14ac:dyDescent="0.2">
      <c r="A22" s="3"/>
      <c r="B22" s="75" t="s">
        <v>57</v>
      </c>
      <c r="C22" s="40" t="s">
        <v>20</v>
      </c>
      <c r="D22" s="41"/>
      <c r="E22" s="81" t="str">
        <f>IF(V22&gt;J4, "YES", "NO")</f>
        <v>NO</v>
      </c>
      <c r="F22" s="99"/>
      <c r="G22" s="12"/>
      <c r="H22" s="46"/>
      <c r="I22" t="b">
        <v>0</v>
      </c>
      <c r="V22">
        <f>COUNTIF(I22,"TRUE")</f>
        <v>0</v>
      </c>
      <c r="W22">
        <f>COUNTIF(E22,"YES")</f>
        <v>0</v>
      </c>
      <c r="Y22">
        <f>SUM(W26:W33)</f>
        <v>0</v>
      </c>
      <c r="Z22" s="119"/>
    </row>
    <row r="23" spans="1:27" ht="60" customHeight="1" x14ac:dyDescent="0.2">
      <c r="A23" s="3"/>
      <c r="B23" s="72" t="s">
        <v>58</v>
      </c>
      <c r="C23" s="36" t="s">
        <v>20</v>
      </c>
      <c r="D23" s="37"/>
      <c r="E23" s="84" t="str">
        <f>IF(V23&gt;J4, "YES", "NO")</f>
        <v>NO</v>
      </c>
      <c r="F23" s="106"/>
      <c r="G23" s="42"/>
      <c r="H23" s="109"/>
      <c r="I23" t="b">
        <v>0</v>
      </c>
      <c r="V23">
        <f>COUNTIF(I23,"TRUE")</f>
        <v>0</v>
      </c>
      <c r="W23">
        <f>COUNTIF(E23,"YES")*2</f>
        <v>0</v>
      </c>
      <c r="Z23" s="119"/>
    </row>
    <row r="24" spans="1:27" ht="60" customHeight="1" x14ac:dyDescent="0.2">
      <c r="A24" s="3"/>
      <c r="B24" s="72" t="s">
        <v>59</v>
      </c>
      <c r="C24" s="36" t="s">
        <v>60</v>
      </c>
      <c r="D24" s="37" t="s">
        <v>20</v>
      </c>
      <c r="E24" s="84" t="str">
        <f>IF(V24&gt;V4, "YES", "NO")</f>
        <v>NO</v>
      </c>
      <c r="F24" s="106"/>
      <c r="G24" s="42"/>
      <c r="H24" s="109"/>
      <c r="I24" t="b">
        <v>0</v>
      </c>
      <c r="J24" t="b">
        <v>0</v>
      </c>
      <c r="K24">
        <f>COUNTIF(I24,"TRUE")</f>
        <v>0</v>
      </c>
      <c r="L24">
        <f>COUNTIF(J24,"TRUE")</f>
        <v>0</v>
      </c>
      <c r="V24">
        <f>SUM(K24:L24)</f>
        <v>0</v>
      </c>
      <c r="W24">
        <f t="shared" ref="W24:W31" si="2">COUNTIF(E24,"YES")</f>
        <v>0</v>
      </c>
      <c r="Z24" s="119"/>
    </row>
    <row r="25" spans="1:27" ht="60" customHeight="1" x14ac:dyDescent="0.2">
      <c r="A25" s="3"/>
      <c r="B25" s="72" t="s">
        <v>61</v>
      </c>
      <c r="C25" s="36" t="s">
        <v>62</v>
      </c>
      <c r="D25" s="37"/>
      <c r="E25" s="84" t="str">
        <f>IF(V25&gt;J4, "YES", "NO")</f>
        <v>NO</v>
      </c>
      <c r="F25" s="106"/>
      <c r="G25" s="42"/>
      <c r="H25" s="109"/>
      <c r="I25" t="b">
        <v>0</v>
      </c>
      <c r="V25">
        <f>COUNTIF(I25,"TRUE")</f>
        <v>0</v>
      </c>
      <c r="W25">
        <f t="shared" si="2"/>
        <v>0</v>
      </c>
      <c r="Z25" s="119"/>
    </row>
    <row r="26" spans="1:27" ht="60" customHeight="1" x14ac:dyDescent="0.2">
      <c r="A26" s="3"/>
      <c r="B26" s="76" t="s">
        <v>63</v>
      </c>
      <c r="C26" s="36" t="s">
        <v>20</v>
      </c>
      <c r="D26" s="37"/>
      <c r="E26" s="84" t="str">
        <f>IF(V26&gt;J4, "YES", "NO")</f>
        <v>NO</v>
      </c>
      <c r="F26" s="106"/>
      <c r="G26" s="42"/>
      <c r="H26" s="109"/>
      <c r="I26" t="b">
        <v>0</v>
      </c>
      <c r="V26">
        <f>COUNTIF(I26,"TRUE")</f>
        <v>0</v>
      </c>
      <c r="W26">
        <f t="shared" si="2"/>
        <v>0</v>
      </c>
      <c r="Z26" s="119"/>
    </row>
    <row r="27" spans="1:27" ht="60" customHeight="1" x14ac:dyDescent="0.2">
      <c r="A27" s="3"/>
      <c r="B27" s="77" t="s">
        <v>64</v>
      </c>
      <c r="C27" s="40" t="s">
        <v>20</v>
      </c>
      <c r="D27" s="41"/>
      <c r="E27" s="85" t="str">
        <f>IF(V27&gt;J4, "YES", "NO")</f>
        <v>NO</v>
      </c>
      <c r="F27" s="106"/>
      <c r="G27" s="42"/>
      <c r="H27" s="109"/>
      <c r="I27" t="b">
        <v>0</v>
      </c>
      <c r="V27">
        <f>COUNTIF(I27,"TRUE")</f>
        <v>0</v>
      </c>
      <c r="W27">
        <f t="shared" si="2"/>
        <v>0</v>
      </c>
      <c r="Z27" s="119"/>
    </row>
    <row r="28" spans="1:27" ht="60" customHeight="1" x14ac:dyDescent="0.2">
      <c r="A28" s="3"/>
      <c r="B28" s="76" t="s">
        <v>65</v>
      </c>
      <c r="C28" s="36" t="s">
        <v>20</v>
      </c>
      <c r="D28" s="37"/>
      <c r="E28" s="84" t="str">
        <f>IF(V28&gt;J4, "YES", "NO")</f>
        <v>NO</v>
      </c>
      <c r="F28" s="106"/>
      <c r="G28" s="42"/>
      <c r="H28" s="109"/>
      <c r="I28" t="b">
        <v>0</v>
      </c>
      <c r="V28">
        <f>COUNTIF(I28,"TRUE")</f>
        <v>0</v>
      </c>
      <c r="W28">
        <f t="shared" si="2"/>
        <v>0</v>
      </c>
      <c r="Z28" s="119"/>
    </row>
    <row r="29" spans="1:27" ht="60" customHeight="1" x14ac:dyDescent="0.2">
      <c r="A29" s="3"/>
      <c r="B29" s="76" t="s">
        <v>66</v>
      </c>
      <c r="C29" s="36" t="s">
        <v>19</v>
      </c>
      <c r="D29" s="37" t="s">
        <v>20</v>
      </c>
      <c r="E29" s="84" t="str">
        <f>IF(V29&gt;V4, "YES", "NO")</f>
        <v>NO</v>
      </c>
      <c r="F29" s="106"/>
      <c r="G29" s="42"/>
      <c r="H29" s="109"/>
      <c r="I29" t="b">
        <v>0</v>
      </c>
      <c r="J29" t="b">
        <v>0</v>
      </c>
      <c r="K29">
        <f>COUNTIF(I29,"TRUE")</f>
        <v>0</v>
      </c>
      <c r="L29">
        <f>COUNTIF(J29,"TRUE")</f>
        <v>0</v>
      </c>
      <c r="V29">
        <f>SUM(K29:L29)</f>
        <v>0</v>
      </c>
      <c r="W29">
        <f t="shared" si="2"/>
        <v>0</v>
      </c>
      <c r="Z29" s="119"/>
    </row>
    <row r="30" spans="1:27" ht="60" customHeight="1" x14ac:dyDescent="0.2">
      <c r="A30" s="3"/>
      <c r="B30" s="77" t="s">
        <v>67</v>
      </c>
      <c r="C30" s="40" t="s">
        <v>68</v>
      </c>
      <c r="D30" s="41"/>
      <c r="E30" s="85" t="str">
        <f>IF(V30&gt;J4, "YES", "NO")</f>
        <v>NO</v>
      </c>
      <c r="F30" s="106"/>
      <c r="G30" s="42"/>
      <c r="H30" s="109"/>
      <c r="I30" t="b">
        <v>0</v>
      </c>
      <c r="V30">
        <f>COUNTIF(I30,"TRUE")</f>
        <v>0</v>
      </c>
      <c r="W30">
        <f t="shared" si="2"/>
        <v>0</v>
      </c>
      <c r="Z30" s="119"/>
    </row>
    <row r="31" spans="1:27" ht="60" customHeight="1" x14ac:dyDescent="0.2">
      <c r="A31" s="3"/>
      <c r="B31" s="76" t="s">
        <v>69</v>
      </c>
      <c r="C31" s="36" t="s">
        <v>20</v>
      </c>
      <c r="D31" s="37"/>
      <c r="E31" s="84" t="str">
        <f>IF(V31&gt;J4, "YES", "NO")</f>
        <v>NO</v>
      </c>
      <c r="F31" s="106"/>
      <c r="G31" s="42"/>
      <c r="H31" s="109"/>
      <c r="I31" t="b">
        <v>0</v>
      </c>
      <c r="V31">
        <f>COUNTIF(I31,"TRUE")</f>
        <v>0</v>
      </c>
      <c r="W31">
        <f t="shared" si="2"/>
        <v>0</v>
      </c>
      <c r="Z31" s="119"/>
    </row>
    <row r="32" spans="1:27" ht="60" customHeight="1" x14ac:dyDescent="0.2">
      <c r="A32" s="3"/>
      <c r="B32" s="76" t="s">
        <v>70</v>
      </c>
      <c r="C32" s="186" t="s">
        <v>19</v>
      </c>
      <c r="D32" s="188" t="s">
        <v>20</v>
      </c>
      <c r="E32" s="84" t="str">
        <f>IF(V32&gt;V4, "YES", "NO")</f>
        <v>NO</v>
      </c>
      <c r="F32" s="189"/>
      <c r="G32" s="42"/>
      <c r="H32" s="192"/>
      <c r="I32" t="b">
        <v>0</v>
      </c>
      <c r="J32" t="b">
        <v>0</v>
      </c>
      <c r="K32">
        <f>COUNTIF(I32,"TRUE")</f>
        <v>0</v>
      </c>
      <c r="L32">
        <f>COUNTIF(J32,"TRUE")</f>
        <v>0</v>
      </c>
      <c r="V32">
        <f>SUM(K32:L32)</f>
        <v>0</v>
      </c>
      <c r="W32">
        <f>COUNTIF(E32,"YES")*2</f>
        <v>0</v>
      </c>
      <c r="Z32" s="119"/>
    </row>
    <row r="33" spans="1:26" ht="60" customHeight="1" thickBot="1" x14ac:dyDescent="0.25">
      <c r="A33" s="67"/>
      <c r="B33" s="194" t="s">
        <v>71</v>
      </c>
      <c r="C33" s="193" t="s">
        <v>20</v>
      </c>
      <c r="D33" s="187"/>
      <c r="E33" s="89" t="str">
        <f>IF(V33&gt;J4, "YES", "NO")</f>
        <v>NO</v>
      </c>
      <c r="F33" s="185"/>
      <c r="G33" s="190"/>
      <c r="H33" s="191"/>
      <c r="I33" t="b">
        <v>0</v>
      </c>
      <c r="V33">
        <f>COUNTIF(I33,"TRUE")</f>
        <v>0</v>
      </c>
      <c r="W33">
        <f>COUNTIF(E33,"YES")</f>
        <v>0</v>
      </c>
      <c r="Z33" s="119"/>
    </row>
    <row r="34" spans="1:26" ht="15" thickTop="1" x14ac:dyDescent="0.2">
      <c r="A34" s="3"/>
      <c r="B34" s="27"/>
      <c r="C34" s="69"/>
      <c r="D34" s="3"/>
      <c r="E34" s="27"/>
      <c r="F34" s="3"/>
      <c r="G34" s="111"/>
      <c r="H34" s="27"/>
      <c r="I34" s="29"/>
    </row>
  </sheetData>
  <dataValidations xWindow="902" yWindow="409" count="1">
    <dataValidation type="list" allowBlank="1" showInputMessage="1" showErrorMessage="1" sqref="F5:F32 F33" xr:uid="{00000000-0002-0000-0100-000000000000}">
      <formula1>EvidenceTypes</formula1>
    </dataValidation>
  </dataValidations>
  <pageMargins left="0.7" right="0.7" top="0.75" bottom="0.75" header="0.3" footer="0.3"/>
  <pageSetup scale="27" orientation="portrait" r:id="rId1"/>
  <ignoredErrors>
    <ignoredError sqref="W11 V10 V2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</xdr:col>
                    <xdr:colOff>1771650</xdr:colOff>
                    <xdr:row>6</xdr:row>
                    <xdr:rowOff>228600</xdr:rowOff>
                  </from>
                  <to>
                    <xdr:col>2</xdr:col>
                    <xdr:colOff>2638425</xdr:colOff>
                    <xdr:row>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</xdr:col>
                    <xdr:colOff>1771650</xdr:colOff>
                    <xdr:row>7</xdr:row>
                    <xdr:rowOff>190500</xdr:rowOff>
                  </from>
                  <to>
                    <xdr:col>2</xdr:col>
                    <xdr:colOff>2619375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</xdr:col>
                    <xdr:colOff>1771650</xdr:colOff>
                    <xdr:row>8</xdr:row>
                    <xdr:rowOff>228600</xdr:rowOff>
                  </from>
                  <to>
                    <xdr:col>2</xdr:col>
                    <xdr:colOff>2619375</xdr:colOff>
                    <xdr:row>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2</xdr:col>
                    <xdr:colOff>1771650</xdr:colOff>
                    <xdr:row>9</xdr:row>
                    <xdr:rowOff>276225</xdr:rowOff>
                  </from>
                  <to>
                    <xdr:col>2</xdr:col>
                    <xdr:colOff>2619375</xdr:colOff>
                    <xdr:row>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2</xdr:col>
                    <xdr:colOff>1771650</xdr:colOff>
                    <xdr:row>10</xdr:row>
                    <xdr:rowOff>180975</xdr:rowOff>
                  </from>
                  <to>
                    <xdr:col>2</xdr:col>
                    <xdr:colOff>2619375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2</xdr:col>
                    <xdr:colOff>1752600</xdr:colOff>
                    <xdr:row>12</xdr:row>
                    <xdr:rowOff>9525</xdr:rowOff>
                  </from>
                  <to>
                    <xdr:col>2</xdr:col>
                    <xdr:colOff>2638425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2</xdr:col>
                    <xdr:colOff>1752600</xdr:colOff>
                    <xdr:row>11</xdr:row>
                    <xdr:rowOff>200025</xdr:rowOff>
                  </from>
                  <to>
                    <xdr:col>2</xdr:col>
                    <xdr:colOff>2638425</xdr:colOff>
                    <xdr:row>11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2</xdr:col>
                    <xdr:colOff>1781175</xdr:colOff>
                    <xdr:row>4</xdr:row>
                    <xdr:rowOff>447675</xdr:rowOff>
                  </from>
                  <to>
                    <xdr:col>2</xdr:col>
                    <xdr:colOff>2600325</xdr:colOff>
                    <xdr:row>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3</xdr:col>
                    <xdr:colOff>1838325</xdr:colOff>
                    <xdr:row>4</xdr:row>
                    <xdr:rowOff>447675</xdr:rowOff>
                  </from>
                  <to>
                    <xdr:col>3</xdr:col>
                    <xdr:colOff>2667000</xdr:colOff>
                    <xdr:row>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2</xdr:col>
                    <xdr:colOff>1781175</xdr:colOff>
                    <xdr:row>5</xdr:row>
                    <xdr:rowOff>180975</xdr:rowOff>
                  </from>
                  <to>
                    <xdr:col>2</xdr:col>
                    <xdr:colOff>2600325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3</xdr:col>
                    <xdr:colOff>1838325</xdr:colOff>
                    <xdr:row>7</xdr:row>
                    <xdr:rowOff>190500</xdr:rowOff>
                  </from>
                  <to>
                    <xdr:col>3</xdr:col>
                    <xdr:colOff>2667000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3</xdr:col>
                    <xdr:colOff>1819275</xdr:colOff>
                    <xdr:row>10</xdr:row>
                    <xdr:rowOff>180975</xdr:rowOff>
                  </from>
                  <to>
                    <xdr:col>3</xdr:col>
                    <xdr:colOff>2686050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6" name="Check Box 15">
              <controlPr defaultSize="0" autoFill="0" autoLine="0" autoPict="0">
                <anchor moveWithCells="1">
                  <from>
                    <xdr:col>3</xdr:col>
                    <xdr:colOff>1809750</xdr:colOff>
                    <xdr:row>5</xdr:row>
                    <xdr:rowOff>9525</xdr:rowOff>
                  </from>
                  <to>
                    <xdr:col>3</xdr:col>
                    <xdr:colOff>2695575</xdr:colOff>
                    <xdr:row>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7" name="Check Box 16">
              <controlPr defaultSize="0" autoFill="0" autoLine="0" autoPict="0">
                <anchor moveWithCells="1">
                  <from>
                    <xdr:col>3</xdr:col>
                    <xdr:colOff>1076325</xdr:colOff>
                    <xdr:row>6</xdr:row>
                    <xdr:rowOff>38100</xdr:rowOff>
                  </from>
                  <to>
                    <xdr:col>3</xdr:col>
                    <xdr:colOff>1971675</xdr:colOff>
                    <xdr:row>6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8" name="Check Box 18">
              <controlPr defaultSize="0" autoFill="0" autoLine="0" autoPict="0">
                <anchor moveWithCells="1">
                  <from>
                    <xdr:col>3</xdr:col>
                    <xdr:colOff>2809875</xdr:colOff>
                    <xdr:row>6</xdr:row>
                    <xdr:rowOff>57150</xdr:rowOff>
                  </from>
                  <to>
                    <xdr:col>3</xdr:col>
                    <xdr:colOff>3695700</xdr:colOff>
                    <xdr:row>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9" name="Check Box 24">
              <controlPr defaultSize="0" autoFill="0" autoLine="0" autoPict="0">
                <anchor moveWithCells="1">
                  <from>
                    <xdr:col>3</xdr:col>
                    <xdr:colOff>1838325</xdr:colOff>
                    <xdr:row>8</xdr:row>
                    <xdr:rowOff>190500</xdr:rowOff>
                  </from>
                  <to>
                    <xdr:col>3</xdr:col>
                    <xdr:colOff>2667000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0" name="Check Box 26">
              <controlPr defaultSize="0" autoFill="0" autoLine="0" autoPict="0">
                <anchor moveWithCells="1">
                  <from>
                    <xdr:col>2</xdr:col>
                    <xdr:colOff>1752600</xdr:colOff>
                    <xdr:row>13</xdr:row>
                    <xdr:rowOff>152400</xdr:rowOff>
                  </from>
                  <to>
                    <xdr:col>2</xdr:col>
                    <xdr:colOff>2638425</xdr:colOff>
                    <xdr:row>13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1" name="Check Box 27">
              <controlPr defaultSize="0" autoFill="0" autoLine="0" autoPict="0">
                <anchor moveWithCells="1">
                  <from>
                    <xdr:col>2</xdr:col>
                    <xdr:colOff>866775</xdr:colOff>
                    <xdr:row>14</xdr:row>
                    <xdr:rowOff>342900</xdr:rowOff>
                  </from>
                  <to>
                    <xdr:col>2</xdr:col>
                    <xdr:colOff>1695450</xdr:colOff>
                    <xdr:row>14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2" name="Check Box 28">
              <controlPr defaultSize="0" autoFill="0" autoLine="0" autoPict="0">
                <anchor moveWithCells="1">
                  <from>
                    <xdr:col>3</xdr:col>
                    <xdr:colOff>1419225</xdr:colOff>
                    <xdr:row>14</xdr:row>
                    <xdr:rowOff>390525</xdr:rowOff>
                  </from>
                  <to>
                    <xdr:col>3</xdr:col>
                    <xdr:colOff>2257425</xdr:colOff>
                    <xdr:row>14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23" name="Check Box 29">
              <controlPr defaultSize="0" autoFill="0" autoLine="0" autoPict="0">
                <anchor moveWithCells="1">
                  <from>
                    <xdr:col>3</xdr:col>
                    <xdr:colOff>2667000</xdr:colOff>
                    <xdr:row>14</xdr:row>
                    <xdr:rowOff>409575</xdr:rowOff>
                  </from>
                  <to>
                    <xdr:col>3</xdr:col>
                    <xdr:colOff>3495675</xdr:colOff>
                    <xdr:row>14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24" name="Check Box 30">
              <controlPr defaultSize="0" autoFill="0" autoLine="0" autoPict="0">
                <anchor moveWithCells="1">
                  <from>
                    <xdr:col>2</xdr:col>
                    <xdr:colOff>2857500</xdr:colOff>
                    <xdr:row>14</xdr:row>
                    <xdr:rowOff>352425</xdr:rowOff>
                  </from>
                  <to>
                    <xdr:col>2</xdr:col>
                    <xdr:colOff>3686175</xdr:colOff>
                    <xdr:row>14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25" name="Check Box 33">
              <controlPr defaultSize="0" autoFill="0" autoLine="0" autoPict="0">
                <anchor moveWithCells="1">
                  <from>
                    <xdr:col>2</xdr:col>
                    <xdr:colOff>1781175</xdr:colOff>
                    <xdr:row>15</xdr:row>
                    <xdr:rowOff>285750</xdr:rowOff>
                  </from>
                  <to>
                    <xdr:col>2</xdr:col>
                    <xdr:colOff>2600325</xdr:colOff>
                    <xdr:row>15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26" name="Check Box 34">
              <controlPr defaultSize="0" autoFill="0" autoLine="0" autoPict="0">
                <anchor moveWithCells="1">
                  <from>
                    <xdr:col>3</xdr:col>
                    <xdr:colOff>1419225</xdr:colOff>
                    <xdr:row>15</xdr:row>
                    <xdr:rowOff>276225</xdr:rowOff>
                  </from>
                  <to>
                    <xdr:col>3</xdr:col>
                    <xdr:colOff>2257425</xdr:colOff>
                    <xdr:row>15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27" name="Check Box 39">
              <controlPr defaultSize="0" autoFill="0" autoLine="0" autoPict="0">
                <anchor moveWithCells="1">
                  <from>
                    <xdr:col>3</xdr:col>
                    <xdr:colOff>2676525</xdr:colOff>
                    <xdr:row>15</xdr:row>
                    <xdr:rowOff>276225</xdr:rowOff>
                  </from>
                  <to>
                    <xdr:col>3</xdr:col>
                    <xdr:colOff>3505200</xdr:colOff>
                    <xdr:row>15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28" name="Check Box 45">
              <controlPr defaultSize="0" autoFill="0" autoLine="0" autoPict="0">
                <anchor moveWithCells="1">
                  <from>
                    <xdr:col>2</xdr:col>
                    <xdr:colOff>1781175</xdr:colOff>
                    <xdr:row>16</xdr:row>
                    <xdr:rowOff>352425</xdr:rowOff>
                  </from>
                  <to>
                    <xdr:col>2</xdr:col>
                    <xdr:colOff>2600325</xdr:colOff>
                    <xdr:row>16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9" name="Check Box 46">
              <controlPr defaultSize="0" autoFill="0" autoLine="0" autoPict="0">
                <anchor moveWithCells="1">
                  <from>
                    <xdr:col>3</xdr:col>
                    <xdr:colOff>1838325</xdr:colOff>
                    <xdr:row>16</xdr:row>
                    <xdr:rowOff>419100</xdr:rowOff>
                  </from>
                  <to>
                    <xdr:col>3</xdr:col>
                    <xdr:colOff>2667000</xdr:colOff>
                    <xdr:row>16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30" name="Check Box 47">
              <controlPr defaultSize="0" autoFill="0" autoLine="0" autoPict="0">
                <anchor moveWithCells="1">
                  <from>
                    <xdr:col>2</xdr:col>
                    <xdr:colOff>1781175</xdr:colOff>
                    <xdr:row>17</xdr:row>
                    <xdr:rowOff>352425</xdr:rowOff>
                  </from>
                  <to>
                    <xdr:col>2</xdr:col>
                    <xdr:colOff>2600325</xdr:colOff>
                    <xdr:row>17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31" name="Check Box 48">
              <controlPr defaultSize="0" autoFill="0" autoLine="0" autoPict="0">
                <anchor moveWithCells="1">
                  <from>
                    <xdr:col>2</xdr:col>
                    <xdr:colOff>1781175</xdr:colOff>
                    <xdr:row>18</xdr:row>
                    <xdr:rowOff>447675</xdr:rowOff>
                  </from>
                  <to>
                    <xdr:col>2</xdr:col>
                    <xdr:colOff>2600325</xdr:colOff>
                    <xdr:row>18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32" name="Check Box 50">
              <controlPr defaultSize="0" autoFill="0" autoLine="0" autoPict="0">
                <anchor moveWithCells="1">
                  <from>
                    <xdr:col>2</xdr:col>
                    <xdr:colOff>1781175</xdr:colOff>
                    <xdr:row>19</xdr:row>
                    <xdr:rowOff>381000</xdr:rowOff>
                  </from>
                  <to>
                    <xdr:col>2</xdr:col>
                    <xdr:colOff>2600325</xdr:colOff>
                    <xdr:row>19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33" name="Check Box 51">
              <controlPr defaultSize="0" autoFill="0" autoLine="0" autoPict="0">
                <anchor moveWithCells="1">
                  <from>
                    <xdr:col>3</xdr:col>
                    <xdr:colOff>1847850</xdr:colOff>
                    <xdr:row>19</xdr:row>
                    <xdr:rowOff>476250</xdr:rowOff>
                  </from>
                  <to>
                    <xdr:col>3</xdr:col>
                    <xdr:colOff>2647950</xdr:colOff>
                    <xdr:row>19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34" name="Check Box 52">
              <controlPr defaultSize="0" autoFill="0" autoLine="0" autoPict="0">
                <anchor moveWithCells="1">
                  <from>
                    <xdr:col>2</xdr:col>
                    <xdr:colOff>1781175</xdr:colOff>
                    <xdr:row>20</xdr:row>
                    <xdr:rowOff>390525</xdr:rowOff>
                  </from>
                  <to>
                    <xdr:col>2</xdr:col>
                    <xdr:colOff>2600325</xdr:colOff>
                    <xdr:row>20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35" name="Check Box 53">
              <controlPr defaultSize="0" autoFill="0" autoLine="0" autoPict="0">
                <anchor moveWithCells="1">
                  <from>
                    <xdr:col>3</xdr:col>
                    <xdr:colOff>1838325</xdr:colOff>
                    <xdr:row>20</xdr:row>
                    <xdr:rowOff>323850</xdr:rowOff>
                  </from>
                  <to>
                    <xdr:col>3</xdr:col>
                    <xdr:colOff>2667000</xdr:colOff>
                    <xdr:row>20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36" name="Check Box 54">
              <controlPr defaultSize="0" autoFill="0" autoLine="0" autoPict="0">
                <anchor moveWithCells="1">
                  <from>
                    <xdr:col>2</xdr:col>
                    <xdr:colOff>1781175</xdr:colOff>
                    <xdr:row>21</xdr:row>
                    <xdr:rowOff>304800</xdr:rowOff>
                  </from>
                  <to>
                    <xdr:col>2</xdr:col>
                    <xdr:colOff>2600325</xdr:colOff>
                    <xdr:row>21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37" name="Check Box 56">
              <controlPr defaultSize="0" autoFill="0" autoLine="0" autoPict="0">
                <anchor moveWithCells="1">
                  <from>
                    <xdr:col>2</xdr:col>
                    <xdr:colOff>1781175</xdr:colOff>
                    <xdr:row>22</xdr:row>
                    <xdr:rowOff>438150</xdr:rowOff>
                  </from>
                  <to>
                    <xdr:col>2</xdr:col>
                    <xdr:colOff>2600325</xdr:colOff>
                    <xdr:row>22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38" name="Check Box 57">
              <controlPr defaultSize="0" autoFill="0" autoLine="0" autoPict="0">
                <anchor moveWithCells="1">
                  <from>
                    <xdr:col>2</xdr:col>
                    <xdr:colOff>1781175</xdr:colOff>
                    <xdr:row>23</xdr:row>
                    <xdr:rowOff>447675</xdr:rowOff>
                  </from>
                  <to>
                    <xdr:col>2</xdr:col>
                    <xdr:colOff>2600325</xdr:colOff>
                    <xdr:row>23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39" name="Check Box 58">
              <controlPr defaultSize="0" autoFill="0" autoLine="0" autoPict="0">
                <anchor moveWithCells="1">
                  <from>
                    <xdr:col>3</xdr:col>
                    <xdr:colOff>1838325</xdr:colOff>
                    <xdr:row>23</xdr:row>
                    <xdr:rowOff>361950</xdr:rowOff>
                  </from>
                  <to>
                    <xdr:col>3</xdr:col>
                    <xdr:colOff>2667000</xdr:colOff>
                    <xdr:row>23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40" name="Check Box 59">
              <controlPr defaultSize="0" autoFill="0" autoLine="0" autoPict="0">
                <anchor moveWithCells="1">
                  <from>
                    <xdr:col>2</xdr:col>
                    <xdr:colOff>1781175</xdr:colOff>
                    <xdr:row>24</xdr:row>
                    <xdr:rowOff>323850</xdr:rowOff>
                  </from>
                  <to>
                    <xdr:col>2</xdr:col>
                    <xdr:colOff>2600325</xdr:colOff>
                    <xdr:row>24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41" name="Check Box 60">
              <controlPr defaultSize="0" autoFill="0" autoLine="0" autoPict="0">
                <anchor moveWithCells="1">
                  <from>
                    <xdr:col>2</xdr:col>
                    <xdr:colOff>1781175</xdr:colOff>
                    <xdr:row>25</xdr:row>
                    <xdr:rowOff>381000</xdr:rowOff>
                  </from>
                  <to>
                    <xdr:col>2</xdr:col>
                    <xdr:colOff>2600325</xdr:colOff>
                    <xdr:row>25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42" name="Check Box 61">
              <controlPr defaultSize="0" autoFill="0" autoLine="0" autoPict="0">
                <anchor moveWithCells="1">
                  <from>
                    <xdr:col>2</xdr:col>
                    <xdr:colOff>1781175</xdr:colOff>
                    <xdr:row>26</xdr:row>
                    <xdr:rowOff>381000</xdr:rowOff>
                  </from>
                  <to>
                    <xdr:col>2</xdr:col>
                    <xdr:colOff>2600325</xdr:colOff>
                    <xdr:row>26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43" name="Check Box 62">
              <controlPr defaultSize="0" autoFill="0" autoLine="0" autoPict="0">
                <anchor moveWithCells="1">
                  <from>
                    <xdr:col>2</xdr:col>
                    <xdr:colOff>1781175</xdr:colOff>
                    <xdr:row>27</xdr:row>
                    <xdr:rowOff>381000</xdr:rowOff>
                  </from>
                  <to>
                    <xdr:col>2</xdr:col>
                    <xdr:colOff>2600325</xdr:colOff>
                    <xdr:row>27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44" name="Check Box 64">
              <controlPr defaultSize="0" autoFill="0" autoLine="0" autoPict="0">
                <anchor moveWithCells="1">
                  <from>
                    <xdr:col>2</xdr:col>
                    <xdr:colOff>1781175</xdr:colOff>
                    <xdr:row>28</xdr:row>
                    <xdr:rowOff>381000</xdr:rowOff>
                  </from>
                  <to>
                    <xdr:col>2</xdr:col>
                    <xdr:colOff>2600325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45" name="Check Box 65">
              <controlPr defaultSize="0" autoFill="0" autoLine="0" autoPict="0">
                <anchor moveWithCells="1">
                  <from>
                    <xdr:col>3</xdr:col>
                    <xdr:colOff>1838325</xdr:colOff>
                    <xdr:row>28</xdr:row>
                    <xdr:rowOff>381000</xdr:rowOff>
                  </from>
                  <to>
                    <xdr:col>3</xdr:col>
                    <xdr:colOff>2667000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46" name="Check Box 69">
              <controlPr defaultSize="0" autoFill="0" autoLine="0" autoPict="0">
                <anchor moveWithCells="1">
                  <from>
                    <xdr:col>2</xdr:col>
                    <xdr:colOff>1781175</xdr:colOff>
                    <xdr:row>29</xdr:row>
                    <xdr:rowOff>381000</xdr:rowOff>
                  </from>
                  <to>
                    <xdr:col>2</xdr:col>
                    <xdr:colOff>2600325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47" name="Check Box 70">
              <controlPr defaultSize="0" autoFill="0" autoLine="0" autoPict="0">
                <anchor moveWithCells="1">
                  <from>
                    <xdr:col>2</xdr:col>
                    <xdr:colOff>1781175</xdr:colOff>
                    <xdr:row>30</xdr:row>
                    <xdr:rowOff>381000</xdr:rowOff>
                  </from>
                  <to>
                    <xdr:col>2</xdr:col>
                    <xdr:colOff>2600325</xdr:colOff>
                    <xdr:row>30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48" name="Check Box 72">
              <controlPr defaultSize="0" autoFill="0" autoLine="0" autoPict="0">
                <anchor moveWithCells="1">
                  <from>
                    <xdr:col>2</xdr:col>
                    <xdr:colOff>1781175</xdr:colOff>
                    <xdr:row>31</xdr:row>
                    <xdr:rowOff>381000</xdr:rowOff>
                  </from>
                  <to>
                    <xdr:col>2</xdr:col>
                    <xdr:colOff>2619375</xdr:colOff>
                    <xdr:row>31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49" name="Check Box 73">
              <controlPr defaultSize="0" autoFill="0" autoLine="0" autoPict="0">
                <anchor moveWithCells="1">
                  <from>
                    <xdr:col>3</xdr:col>
                    <xdr:colOff>1838325</xdr:colOff>
                    <xdr:row>31</xdr:row>
                    <xdr:rowOff>381000</xdr:rowOff>
                  </from>
                  <to>
                    <xdr:col>3</xdr:col>
                    <xdr:colOff>2667000</xdr:colOff>
                    <xdr:row>31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50" name="Check Box 76">
              <controlPr defaultSize="0" autoFill="0" autoLine="0" autoPict="0">
                <anchor moveWithCells="1">
                  <from>
                    <xdr:col>7</xdr:col>
                    <xdr:colOff>495300</xdr:colOff>
                    <xdr:row>5</xdr:row>
                    <xdr:rowOff>95250</xdr:rowOff>
                  </from>
                  <to>
                    <xdr:col>7</xdr:col>
                    <xdr:colOff>1314450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51" name="Check Box 77">
              <controlPr defaultSize="0" autoFill="0" autoLine="0" autoPict="0">
                <anchor moveWithCells="1">
                  <from>
                    <xdr:col>7</xdr:col>
                    <xdr:colOff>495300</xdr:colOff>
                    <xdr:row>6</xdr:row>
                    <xdr:rowOff>95250</xdr:rowOff>
                  </from>
                  <to>
                    <xdr:col>7</xdr:col>
                    <xdr:colOff>1314450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52" name="Check Box 78">
              <controlPr defaultSize="0" autoFill="0" autoLine="0" autoPict="0">
                <anchor moveWithCells="1">
                  <from>
                    <xdr:col>7</xdr:col>
                    <xdr:colOff>495300</xdr:colOff>
                    <xdr:row>7</xdr:row>
                    <xdr:rowOff>95250</xdr:rowOff>
                  </from>
                  <to>
                    <xdr:col>7</xdr:col>
                    <xdr:colOff>1314450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53" name="Check Box 79">
              <controlPr defaultSize="0" autoFill="0" autoLine="0" autoPict="0">
                <anchor moveWithCells="1">
                  <from>
                    <xdr:col>7</xdr:col>
                    <xdr:colOff>495300</xdr:colOff>
                    <xdr:row>8</xdr:row>
                    <xdr:rowOff>95250</xdr:rowOff>
                  </from>
                  <to>
                    <xdr:col>7</xdr:col>
                    <xdr:colOff>1314450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54" name="Check Box 80">
              <controlPr defaultSize="0" autoFill="0" autoLine="0" autoPict="0">
                <anchor moveWithCells="1">
                  <from>
                    <xdr:col>7</xdr:col>
                    <xdr:colOff>495300</xdr:colOff>
                    <xdr:row>9</xdr:row>
                    <xdr:rowOff>95250</xdr:rowOff>
                  </from>
                  <to>
                    <xdr:col>7</xdr:col>
                    <xdr:colOff>1314450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55" name="Check Box 81">
              <controlPr defaultSize="0" autoFill="0" autoLine="0" autoPict="0">
                <anchor moveWithCells="1">
                  <from>
                    <xdr:col>7</xdr:col>
                    <xdr:colOff>495300</xdr:colOff>
                    <xdr:row>11</xdr:row>
                    <xdr:rowOff>95250</xdr:rowOff>
                  </from>
                  <to>
                    <xdr:col>7</xdr:col>
                    <xdr:colOff>1314450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56" name="Check Box 82">
              <controlPr defaultSize="0" autoFill="0" autoLine="0" autoPict="0">
                <anchor moveWithCells="1">
                  <from>
                    <xdr:col>7</xdr:col>
                    <xdr:colOff>495300</xdr:colOff>
                    <xdr:row>14</xdr:row>
                    <xdr:rowOff>95250</xdr:rowOff>
                  </from>
                  <to>
                    <xdr:col>7</xdr:col>
                    <xdr:colOff>1314450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57" name="Check Box 83">
              <controlPr defaultSize="0" autoFill="0" autoLine="0" autoPict="0">
                <anchor moveWithCells="1">
                  <from>
                    <xdr:col>7</xdr:col>
                    <xdr:colOff>495300</xdr:colOff>
                    <xdr:row>15</xdr:row>
                    <xdr:rowOff>95250</xdr:rowOff>
                  </from>
                  <to>
                    <xdr:col>7</xdr:col>
                    <xdr:colOff>1314450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58" name="Check Box 88">
              <controlPr defaultSize="0" autoFill="0" autoLine="0" autoPict="0">
                <anchor moveWithCells="1">
                  <from>
                    <xdr:col>7</xdr:col>
                    <xdr:colOff>495300</xdr:colOff>
                    <xdr:row>21</xdr:row>
                    <xdr:rowOff>95250</xdr:rowOff>
                  </from>
                  <to>
                    <xdr:col>7</xdr:col>
                    <xdr:colOff>1314450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59" name="Check Box 89">
              <controlPr defaultSize="0" autoFill="0" autoLine="0" autoPict="0">
                <anchor moveWithCells="1">
                  <from>
                    <xdr:col>7</xdr:col>
                    <xdr:colOff>495300</xdr:colOff>
                    <xdr:row>22</xdr:row>
                    <xdr:rowOff>95250</xdr:rowOff>
                  </from>
                  <to>
                    <xdr:col>7</xdr:col>
                    <xdr:colOff>1314450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60" name="Check Box 90">
              <controlPr defaultSize="0" autoFill="0" autoLine="0" autoPict="0">
                <anchor moveWithCells="1">
                  <from>
                    <xdr:col>7</xdr:col>
                    <xdr:colOff>495300</xdr:colOff>
                    <xdr:row>23</xdr:row>
                    <xdr:rowOff>95250</xdr:rowOff>
                  </from>
                  <to>
                    <xdr:col>7</xdr:col>
                    <xdr:colOff>1314450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61" name="Check Box 91">
              <controlPr defaultSize="0" autoFill="0" autoLine="0" autoPict="0">
                <anchor moveWithCells="1">
                  <from>
                    <xdr:col>7</xdr:col>
                    <xdr:colOff>495300</xdr:colOff>
                    <xdr:row>24</xdr:row>
                    <xdr:rowOff>95250</xdr:rowOff>
                  </from>
                  <to>
                    <xdr:col>7</xdr:col>
                    <xdr:colOff>1314450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62" name="Check Box 93">
              <controlPr defaultSize="0" autoFill="0" autoLine="0" autoPict="0">
                <anchor moveWithCells="1">
                  <from>
                    <xdr:col>7</xdr:col>
                    <xdr:colOff>495300</xdr:colOff>
                    <xdr:row>25</xdr:row>
                    <xdr:rowOff>95250</xdr:rowOff>
                  </from>
                  <to>
                    <xdr:col>7</xdr:col>
                    <xdr:colOff>1314450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63" name="Check Box 94">
              <controlPr defaultSize="0" autoFill="0" autoLine="0" autoPict="0">
                <anchor moveWithCells="1">
                  <from>
                    <xdr:col>7</xdr:col>
                    <xdr:colOff>495300</xdr:colOff>
                    <xdr:row>26</xdr:row>
                    <xdr:rowOff>95250</xdr:rowOff>
                  </from>
                  <to>
                    <xdr:col>7</xdr:col>
                    <xdr:colOff>1314450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64" name="Check Box 95">
              <controlPr defaultSize="0" autoFill="0" autoLine="0" autoPict="0">
                <anchor moveWithCells="1">
                  <from>
                    <xdr:col>7</xdr:col>
                    <xdr:colOff>495300</xdr:colOff>
                    <xdr:row>27</xdr:row>
                    <xdr:rowOff>95250</xdr:rowOff>
                  </from>
                  <to>
                    <xdr:col>7</xdr:col>
                    <xdr:colOff>1314450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65" name="Check Box 96">
              <controlPr defaultSize="0" autoFill="0" autoLine="0" autoPict="0">
                <anchor moveWithCells="1">
                  <from>
                    <xdr:col>7</xdr:col>
                    <xdr:colOff>495300</xdr:colOff>
                    <xdr:row>28</xdr:row>
                    <xdr:rowOff>95250</xdr:rowOff>
                  </from>
                  <to>
                    <xdr:col>7</xdr:col>
                    <xdr:colOff>1314450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66" name="Check Box 97">
              <controlPr defaultSize="0" autoFill="0" autoLine="0" autoPict="0">
                <anchor moveWithCells="1">
                  <from>
                    <xdr:col>7</xdr:col>
                    <xdr:colOff>495300</xdr:colOff>
                    <xdr:row>29</xdr:row>
                    <xdr:rowOff>95250</xdr:rowOff>
                  </from>
                  <to>
                    <xdr:col>7</xdr:col>
                    <xdr:colOff>1314450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67" name="Check Box 98">
              <controlPr defaultSize="0" autoFill="0" autoLine="0" autoPict="0">
                <anchor moveWithCells="1">
                  <from>
                    <xdr:col>7</xdr:col>
                    <xdr:colOff>495300</xdr:colOff>
                    <xdr:row>30</xdr:row>
                    <xdr:rowOff>95250</xdr:rowOff>
                  </from>
                  <to>
                    <xdr:col>7</xdr:col>
                    <xdr:colOff>1314450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68" name="Check Box 99">
              <controlPr defaultSize="0" autoFill="0" autoLine="0" autoPict="0">
                <anchor moveWithCells="1">
                  <from>
                    <xdr:col>7</xdr:col>
                    <xdr:colOff>495300</xdr:colOff>
                    <xdr:row>31</xdr:row>
                    <xdr:rowOff>95250</xdr:rowOff>
                  </from>
                  <to>
                    <xdr:col>7</xdr:col>
                    <xdr:colOff>1314450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69" name="Check Box 104">
              <controlPr defaultSize="0" autoFill="0" autoLine="0" autoPict="0">
                <anchor moveWithCells="1">
                  <from>
                    <xdr:col>3</xdr:col>
                    <xdr:colOff>1819275</xdr:colOff>
                    <xdr:row>11</xdr:row>
                    <xdr:rowOff>247650</xdr:rowOff>
                  </from>
                  <to>
                    <xdr:col>3</xdr:col>
                    <xdr:colOff>2686050</xdr:colOff>
                    <xdr:row>11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70" name="Check Box 107">
              <controlPr defaultSize="0" autoFill="0" autoLine="0" autoPict="0">
                <anchor moveWithCells="1">
                  <from>
                    <xdr:col>2</xdr:col>
                    <xdr:colOff>1781175</xdr:colOff>
                    <xdr:row>32</xdr:row>
                    <xdr:rowOff>381000</xdr:rowOff>
                  </from>
                  <to>
                    <xdr:col>2</xdr:col>
                    <xdr:colOff>2619375</xdr:colOff>
                    <xdr:row>32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71" name="Check Box 111">
              <controlPr defaultSize="0" autoFill="0" autoLine="0" autoPict="0">
                <anchor moveWithCells="1">
                  <from>
                    <xdr:col>7</xdr:col>
                    <xdr:colOff>495300</xdr:colOff>
                    <xdr:row>32</xdr:row>
                    <xdr:rowOff>95250</xdr:rowOff>
                  </from>
                  <to>
                    <xdr:col>7</xdr:col>
                    <xdr:colOff>1314450</xdr:colOff>
                    <xdr:row>32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24"/>
  <sheetViews>
    <sheetView showGridLines="0" zoomScale="60" zoomScaleNormal="60" workbookViewId="0">
      <selection activeCell="B32" sqref="B32"/>
    </sheetView>
  </sheetViews>
  <sheetFormatPr defaultRowHeight="14.25" x14ac:dyDescent="0.2"/>
  <cols>
    <col min="1" max="1" width="9" customWidth="1"/>
    <col min="2" max="4" width="43.375" customWidth="1"/>
    <col min="5" max="5" width="10.25" customWidth="1"/>
    <col min="6" max="6" width="15.75" customWidth="1"/>
    <col min="7" max="7" width="15.25" customWidth="1"/>
    <col min="8" max="8" width="17.625" customWidth="1"/>
    <col min="9" max="18" width="10.75" hidden="1" customWidth="1"/>
    <col min="19" max="20" width="10.75" style="134" hidden="1" customWidth="1"/>
    <col min="21" max="21" width="10.75" hidden="1" customWidth="1"/>
    <col min="22" max="22" width="5.25" customWidth="1"/>
    <col min="23" max="23" width="17.75" customWidth="1"/>
  </cols>
  <sheetData>
    <row r="1" spans="1:31" ht="26.25" x14ac:dyDescent="0.4">
      <c r="A1" s="4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50"/>
      <c r="T1" s="150"/>
      <c r="U1" s="2"/>
      <c r="V1" s="2"/>
      <c r="W1" s="2"/>
      <c r="X1" s="2"/>
      <c r="Y1" s="2"/>
      <c r="Z1" s="2"/>
      <c r="AA1" s="2"/>
      <c r="AB1" s="3"/>
    </row>
    <row r="2" spans="1:3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50"/>
      <c r="T2" s="150"/>
      <c r="U2" s="2"/>
      <c r="V2" s="2"/>
      <c r="W2" s="2"/>
      <c r="X2" s="2"/>
      <c r="Y2" s="2"/>
      <c r="Z2" s="2"/>
      <c r="AA2" s="2"/>
      <c r="AB2" s="3"/>
    </row>
    <row r="3" spans="1:31" ht="21" thickBot="1" x14ac:dyDescent="0.35">
      <c r="A3" s="3"/>
      <c r="B3" s="65" t="s">
        <v>1</v>
      </c>
      <c r="C3" s="65" t="s">
        <v>2</v>
      </c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51"/>
      <c r="T3" s="151"/>
      <c r="U3" s="66"/>
      <c r="V3" s="6"/>
      <c r="W3" s="6"/>
      <c r="X3" s="6"/>
      <c r="Y3" s="6"/>
      <c r="Z3" s="6"/>
      <c r="AA3" s="6"/>
      <c r="AB3" s="3"/>
    </row>
    <row r="4" spans="1:31" ht="93" customHeight="1" thickTop="1" thickBot="1" x14ac:dyDescent="0.3">
      <c r="A4" s="67"/>
      <c r="B4" s="91"/>
      <c r="C4" s="92"/>
      <c r="D4" s="93"/>
      <c r="E4" s="94" t="s">
        <v>3</v>
      </c>
      <c r="F4" s="115" t="s">
        <v>4</v>
      </c>
      <c r="G4" s="95" t="s">
        <v>5</v>
      </c>
      <c r="H4" s="96" t="s">
        <v>6</v>
      </c>
      <c r="I4" s="43"/>
      <c r="J4" s="43">
        <v>0</v>
      </c>
      <c r="K4" s="43"/>
      <c r="L4" s="43"/>
      <c r="M4" s="43"/>
      <c r="N4" s="43"/>
      <c r="O4" s="43"/>
      <c r="P4" s="43"/>
      <c r="Q4" s="43"/>
      <c r="R4" s="43">
        <v>1</v>
      </c>
      <c r="S4" s="26"/>
      <c r="T4" s="26"/>
      <c r="U4" s="24"/>
      <c r="AB4" s="3"/>
    </row>
    <row r="5" spans="1:31" ht="50.25" customHeight="1" thickTop="1" x14ac:dyDescent="0.25">
      <c r="A5" s="67"/>
      <c r="B5" s="75" t="s">
        <v>73</v>
      </c>
      <c r="C5" s="48" t="s">
        <v>19</v>
      </c>
      <c r="D5" s="79" t="s">
        <v>20</v>
      </c>
      <c r="E5" s="54" t="str">
        <f>IF(R5&gt;R4, "YES", "NO")</f>
        <v>NO</v>
      </c>
      <c r="F5" s="138"/>
      <c r="G5" s="130"/>
      <c r="H5" s="153"/>
      <c r="I5" s="25" t="b">
        <v>0</v>
      </c>
      <c r="J5" s="25" t="b">
        <v>0</v>
      </c>
      <c r="K5" s="25">
        <f t="shared" ref="K5:K18" si="0">COUNTIF(I5,"TRUE")</f>
        <v>0</v>
      </c>
      <c r="L5" s="25">
        <f t="shared" ref="L5:L18" si="1">COUNTIF(J5,"TRUE")</f>
        <v>0</v>
      </c>
      <c r="M5" s="25"/>
      <c r="N5" s="25"/>
      <c r="O5" s="25"/>
      <c r="P5" s="25"/>
      <c r="Q5" s="25"/>
      <c r="R5" s="25">
        <f t="shared" ref="R5:R18" si="2">SUM(K5:L5)</f>
        <v>0</v>
      </c>
      <c r="S5" s="26">
        <f>COUNTIF(E5, "YES")</f>
        <v>0</v>
      </c>
      <c r="T5" s="26"/>
      <c r="U5" s="24"/>
      <c r="V5" s="9" t="s">
        <v>10</v>
      </c>
      <c r="X5" s="1" t="s">
        <v>11</v>
      </c>
      <c r="AB5" s="3"/>
    </row>
    <row r="6" spans="1:31" ht="47.25" customHeight="1" x14ac:dyDescent="0.45">
      <c r="A6" s="67"/>
      <c r="B6" s="72" t="s">
        <v>74</v>
      </c>
      <c r="C6" s="49" t="s">
        <v>19</v>
      </c>
      <c r="D6" s="78" t="s">
        <v>20</v>
      </c>
      <c r="E6" s="55" t="str">
        <f>IF(R6&gt;R4, "YES", "NO")</f>
        <v>NO</v>
      </c>
      <c r="F6" s="139"/>
      <c r="G6" s="46"/>
      <c r="H6" s="133"/>
      <c r="I6" s="26" t="b">
        <v>0</v>
      </c>
      <c r="J6" s="26" t="b">
        <v>0</v>
      </c>
      <c r="K6" s="26">
        <f t="shared" si="0"/>
        <v>0</v>
      </c>
      <c r="L6" s="26">
        <f t="shared" si="1"/>
        <v>0</v>
      </c>
      <c r="M6" s="26"/>
      <c r="N6" s="26"/>
      <c r="O6" s="26"/>
      <c r="P6" s="26"/>
      <c r="Q6" s="26"/>
      <c r="R6" s="26">
        <f t="shared" si="2"/>
        <v>0</v>
      </c>
      <c r="S6" s="26">
        <f>COUNTIF(E6, "YES")</f>
        <v>0</v>
      </c>
      <c r="T6" s="26"/>
      <c r="U6" s="24"/>
      <c r="V6" s="8">
        <f>SUM(S4:S20)</f>
        <v>0</v>
      </c>
      <c r="W6" s="8" t="s">
        <v>75</v>
      </c>
      <c r="X6" s="8"/>
      <c r="Y6" s="8">
        <f>SUM(T4:T20)</f>
        <v>0</v>
      </c>
      <c r="AB6" s="3"/>
      <c r="AE6" s="10"/>
    </row>
    <row r="7" spans="1:31" ht="50.25" customHeight="1" x14ac:dyDescent="0.2">
      <c r="A7" s="67"/>
      <c r="B7" s="72" t="s">
        <v>76</v>
      </c>
      <c r="C7" s="49" t="s">
        <v>19</v>
      </c>
      <c r="D7" s="78" t="s">
        <v>20</v>
      </c>
      <c r="E7" s="55" t="str">
        <f>IF(R7&gt;R4, "YES", "NO")</f>
        <v>NO</v>
      </c>
      <c r="F7" s="139"/>
      <c r="G7" s="46"/>
      <c r="H7" s="62"/>
      <c r="I7" s="26" t="b">
        <v>0</v>
      </c>
      <c r="J7" s="26" t="b">
        <v>0</v>
      </c>
      <c r="K7" s="26">
        <f t="shared" si="0"/>
        <v>0</v>
      </c>
      <c r="L7" s="26">
        <f t="shared" si="1"/>
        <v>0</v>
      </c>
      <c r="M7" s="26"/>
      <c r="N7" s="26"/>
      <c r="O7" s="26"/>
      <c r="P7" s="26"/>
      <c r="Q7" s="26"/>
      <c r="R7" s="26">
        <f t="shared" si="2"/>
        <v>0</v>
      </c>
      <c r="S7" s="26">
        <f>COUNTIF(E7, "YES")</f>
        <v>0</v>
      </c>
      <c r="T7" s="26"/>
      <c r="U7" s="24"/>
      <c r="V7" s="5"/>
      <c r="W7" s="5"/>
      <c r="X7" s="5"/>
      <c r="Y7" s="5"/>
      <c r="Z7" s="5"/>
      <c r="AA7" s="5"/>
      <c r="AB7" s="5"/>
    </row>
    <row r="8" spans="1:31" ht="37.5" customHeight="1" x14ac:dyDescent="0.2">
      <c r="A8" s="67"/>
      <c r="B8" s="72" t="s">
        <v>77</v>
      </c>
      <c r="C8" s="49" t="s">
        <v>19</v>
      </c>
      <c r="D8" s="78" t="s">
        <v>31</v>
      </c>
      <c r="E8" s="55" t="str">
        <f>IF(R8&gt;R4, "YES", "NO")</f>
        <v>NO</v>
      </c>
      <c r="F8" s="139"/>
      <c r="G8" s="46"/>
      <c r="H8" s="62"/>
      <c r="I8" s="26" t="b">
        <v>0</v>
      </c>
      <c r="J8" s="26" t="b">
        <v>0</v>
      </c>
      <c r="K8" s="26">
        <f t="shared" si="0"/>
        <v>0</v>
      </c>
      <c r="L8" s="26">
        <f t="shared" si="1"/>
        <v>0</v>
      </c>
      <c r="M8" s="26"/>
      <c r="N8" s="26"/>
      <c r="O8" s="26"/>
      <c r="P8" s="26"/>
      <c r="Q8" s="26"/>
      <c r="R8" s="26">
        <f t="shared" si="2"/>
        <v>0</v>
      </c>
      <c r="S8" s="26">
        <f>COUNTIF(E8, "YES")</f>
        <v>0</v>
      </c>
      <c r="T8" s="26"/>
      <c r="U8" s="24"/>
    </row>
    <row r="9" spans="1:31" ht="42.75" x14ac:dyDescent="0.2">
      <c r="A9" s="67"/>
      <c r="B9" s="72" t="s">
        <v>78</v>
      </c>
      <c r="C9" s="49" t="s">
        <v>19</v>
      </c>
      <c r="D9" s="78" t="s">
        <v>20</v>
      </c>
      <c r="E9" s="55" t="str">
        <f>IF(R9&gt;R4, "YES", "NO")</f>
        <v>NO</v>
      </c>
      <c r="F9" s="139"/>
      <c r="G9" s="46"/>
      <c r="H9" s="62"/>
      <c r="I9" s="26" t="b">
        <v>0</v>
      </c>
      <c r="J9" s="26" t="b">
        <v>0</v>
      </c>
      <c r="K9" s="26">
        <f t="shared" si="0"/>
        <v>0</v>
      </c>
      <c r="L9" s="26">
        <f t="shared" si="1"/>
        <v>0</v>
      </c>
      <c r="M9" s="26"/>
      <c r="N9" s="26"/>
      <c r="O9" s="26"/>
      <c r="P9" s="26"/>
      <c r="Q9" s="26"/>
      <c r="R9" s="26">
        <f t="shared" si="2"/>
        <v>0</v>
      </c>
      <c r="S9" s="26">
        <f>COUNTIF(E9, "YES")</f>
        <v>0</v>
      </c>
      <c r="T9" s="26"/>
      <c r="U9" s="24"/>
    </row>
    <row r="10" spans="1:31" ht="39" customHeight="1" x14ac:dyDescent="0.2">
      <c r="A10" s="67"/>
      <c r="B10" s="72" t="s">
        <v>79</v>
      </c>
      <c r="C10" s="49" t="s">
        <v>19</v>
      </c>
      <c r="D10" s="78" t="s">
        <v>31</v>
      </c>
      <c r="E10" s="55" t="str">
        <f>IF(R10&gt;R4, "YES", "NO")</f>
        <v>NO</v>
      </c>
      <c r="F10" s="139"/>
      <c r="G10" s="46"/>
      <c r="H10" s="133"/>
      <c r="I10" s="26" t="b">
        <v>0</v>
      </c>
      <c r="J10" s="26" t="b">
        <v>0</v>
      </c>
      <c r="K10" s="26">
        <f t="shared" si="0"/>
        <v>0</v>
      </c>
      <c r="L10" s="26">
        <f t="shared" si="1"/>
        <v>0</v>
      </c>
      <c r="M10" s="26"/>
      <c r="N10" s="26"/>
      <c r="O10" s="26"/>
      <c r="P10" s="26"/>
      <c r="Q10" s="26"/>
      <c r="R10" s="26">
        <f t="shared" si="2"/>
        <v>0</v>
      </c>
      <c r="S10" s="26"/>
      <c r="T10" s="26">
        <f>COUNTIF(E10, "YES")</f>
        <v>0</v>
      </c>
      <c r="U10" s="24"/>
    </row>
    <row r="11" spans="1:31" ht="39" customHeight="1" x14ac:dyDescent="0.2">
      <c r="A11" s="67"/>
      <c r="B11" s="72" t="s">
        <v>80</v>
      </c>
      <c r="C11" s="49" t="s">
        <v>20</v>
      </c>
      <c r="D11" s="78"/>
      <c r="E11" s="55" t="str">
        <f>IF(R11&gt;J4, "YES", "NO")</f>
        <v>NO</v>
      </c>
      <c r="F11" s="139"/>
      <c r="G11" s="46"/>
      <c r="H11" s="62"/>
      <c r="I11" s="26" t="b">
        <v>0</v>
      </c>
      <c r="J11" s="26" t="b">
        <v>0</v>
      </c>
      <c r="K11" s="26">
        <f t="shared" si="0"/>
        <v>0</v>
      </c>
      <c r="L11" s="26">
        <f t="shared" si="1"/>
        <v>0</v>
      </c>
      <c r="M11" s="26"/>
      <c r="N11" s="26"/>
      <c r="O11" s="26"/>
      <c r="P11" s="26"/>
      <c r="Q11" s="26"/>
      <c r="R11" s="26">
        <f t="shared" si="2"/>
        <v>0</v>
      </c>
      <c r="S11" s="26"/>
      <c r="T11" s="26">
        <f>COUNTIF(E11, "YES")</f>
        <v>0</v>
      </c>
      <c r="U11" s="24"/>
    </row>
    <row r="12" spans="1:31" ht="39.75" customHeight="1" x14ac:dyDescent="0.2">
      <c r="A12" s="67"/>
      <c r="B12" s="148" t="s">
        <v>81</v>
      </c>
      <c r="C12" s="49" t="s">
        <v>19</v>
      </c>
      <c r="D12" s="47" t="s">
        <v>31</v>
      </c>
      <c r="E12" s="55" t="str">
        <f>IF(R12&gt;R4, "YES", "NO")</f>
        <v>NO</v>
      </c>
      <c r="F12" s="46"/>
      <c r="G12" s="46"/>
      <c r="H12" s="62"/>
      <c r="I12" s="26" t="b">
        <v>0</v>
      </c>
      <c r="J12" s="26" t="b">
        <v>0</v>
      </c>
      <c r="K12" s="26">
        <f t="shared" si="0"/>
        <v>0</v>
      </c>
      <c r="L12" s="26">
        <f t="shared" si="1"/>
        <v>0</v>
      </c>
      <c r="M12" s="26"/>
      <c r="N12" s="26"/>
      <c r="O12" s="26"/>
      <c r="P12" s="26"/>
      <c r="Q12" s="26"/>
      <c r="R12" s="26">
        <f t="shared" si="2"/>
        <v>0</v>
      </c>
      <c r="S12" s="26"/>
      <c r="T12" s="26">
        <f>COUNTIF(E12, "YES")</f>
        <v>0</v>
      </c>
      <c r="U12" s="24"/>
    </row>
    <row r="13" spans="1:31" ht="36" customHeight="1" x14ac:dyDescent="0.2">
      <c r="A13" s="67"/>
      <c r="B13" s="149" t="s">
        <v>82</v>
      </c>
      <c r="C13" s="137" t="s">
        <v>20</v>
      </c>
      <c r="D13" s="47"/>
      <c r="E13" s="55" t="str">
        <f>IF(R13&gt;R4, "YES", "NO")</f>
        <v>NO</v>
      </c>
      <c r="F13" s="46"/>
      <c r="G13" s="101"/>
      <c r="H13" s="146"/>
      <c r="I13" s="26" t="b">
        <v>0</v>
      </c>
      <c r="J13" s="26" t="b">
        <v>1</v>
      </c>
      <c r="K13" s="26">
        <f t="shared" si="0"/>
        <v>0</v>
      </c>
      <c r="L13" s="26">
        <f t="shared" si="1"/>
        <v>1</v>
      </c>
      <c r="M13" s="26"/>
      <c r="N13" s="26"/>
      <c r="O13" s="26"/>
      <c r="P13" s="26"/>
      <c r="Q13" s="26"/>
      <c r="R13" s="26">
        <f t="shared" si="2"/>
        <v>1</v>
      </c>
      <c r="S13" s="26"/>
      <c r="T13" s="26">
        <f>COUNTIF(E13, "YES")</f>
        <v>0</v>
      </c>
      <c r="U13" s="24"/>
    </row>
    <row r="14" spans="1:31" ht="36" customHeight="1" x14ac:dyDescent="0.2">
      <c r="A14" s="67"/>
      <c r="B14" s="76" t="s">
        <v>83</v>
      </c>
      <c r="C14" s="49" t="s">
        <v>19</v>
      </c>
      <c r="D14" s="38"/>
      <c r="E14" s="81" t="str">
        <f>IF(R14&gt;R4, "YES", "NO")</f>
        <v>NO</v>
      </c>
      <c r="F14" s="46"/>
      <c r="G14" s="12"/>
      <c r="H14" s="102"/>
      <c r="I14" s="26" t="b">
        <v>0</v>
      </c>
      <c r="J14" s="26" t="b">
        <v>1</v>
      </c>
      <c r="K14" s="26">
        <f t="shared" si="0"/>
        <v>0</v>
      </c>
      <c r="L14" s="26">
        <f t="shared" si="1"/>
        <v>1</v>
      </c>
      <c r="M14" s="26"/>
      <c r="N14" s="26"/>
      <c r="O14" s="26"/>
      <c r="P14" s="26"/>
      <c r="Q14" s="26"/>
      <c r="R14" s="26">
        <f t="shared" si="2"/>
        <v>1</v>
      </c>
      <c r="S14" s="26">
        <f>COUNTIF(E14, "YES")</f>
        <v>0</v>
      </c>
      <c r="T14" s="26"/>
      <c r="U14" s="24"/>
    </row>
    <row r="15" spans="1:31" ht="36" customHeight="1" x14ac:dyDescent="0.2">
      <c r="A15" s="67"/>
      <c r="B15" s="77" t="s">
        <v>84</v>
      </c>
      <c r="C15" s="71" t="s">
        <v>31</v>
      </c>
      <c r="D15" s="135"/>
      <c r="E15" s="81" t="str">
        <f>IF(R15&gt;R4, "YES", "NO")</f>
        <v>NO</v>
      </c>
      <c r="F15" s="136"/>
      <c r="G15" s="13"/>
      <c r="H15" s="147"/>
      <c r="I15" s="26" t="b">
        <v>0</v>
      </c>
      <c r="J15" s="26" t="b">
        <v>1</v>
      </c>
      <c r="K15" s="26">
        <f t="shared" si="0"/>
        <v>0</v>
      </c>
      <c r="L15" s="26">
        <f t="shared" si="1"/>
        <v>1</v>
      </c>
      <c r="M15" s="26"/>
      <c r="N15" s="26"/>
      <c r="O15" s="26"/>
      <c r="P15" s="26"/>
      <c r="Q15" s="26"/>
      <c r="R15" s="26">
        <f t="shared" si="2"/>
        <v>1</v>
      </c>
      <c r="S15" s="26">
        <f>COUNTIF(E15, "YES")</f>
        <v>0</v>
      </c>
      <c r="T15" s="26"/>
      <c r="U15" s="24"/>
    </row>
    <row r="16" spans="1:31" ht="36" customHeight="1" x14ac:dyDescent="0.2">
      <c r="A16" s="67"/>
      <c r="B16" s="76" t="s">
        <v>85</v>
      </c>
      <c r="C16" s="49" t="s">
        <v>19</v>
      </c>
      <c r="D16" s="38"/>
      <c r="E16" s="55" t="str">
        <f>IF(R16&gt;R4, "YES", "NO")</f>
        <v>NO</v>
      </c>
      <c r="F16" s="46"/>
      <c r="G16" s="12"/>
      <c r="H16" s="102"/>
      <c r="I16" s="26" t="b">
        <v>0</v>
      </c>
      <c r="J16" s="26" t="b">
        <v>1</v>
      </c>
      <c r="K16" s="26">
        <f t="shared" si="0"/>
        <v>0</v>
      </c>
      <c r="L16" s="26">
        <f t="shared" si="1"/>
        <v>1</v>
      </c>
      <c r="M16" s="26"/>
      <c r="N16" s="26"/>
      <c r="O16" s="26"/>
      <c r="P16" s="26"/>
      <c r="Q16" s="26"/>
      <c r="R16" s="26">
        <f t="shared" si="2"/>
        <v>1</v>
      </c>
      <c r="S16" s="26"/>
      <c r="T16" s="26">
        <f>COUNTIF(E16, "YES")*2</f>
        <v>0</v>
      </c>
      <c r="U16" s="24"/>
    </row>
    <row r="17" spans="1:23" ht="36" customHeight="1" x14ac:dyDescent="0.2">
      <c r="A17" s="67"/>
      <c r="B17" s="77" t="s">
        <v>86</v>
      </c>
      <c r="C17" s="71" t="s">
        <v>19</v>
      </c>
      <c r="D17" s="135" t="s">
        <v>31</v>
      </c>
      <c r="E17" s="81" t="str">
        <f>IF(R17&gt;R4, "YES", "NO")</f>
        <v>NO</v>
      </c>
      <c r="F17" s="136"/>
      <c r="G17" s="13"/>
      <c r="H17" s="120"/>
      <c r="I17" s="26" t="b">
        <v>0</v>
      </c>
      <c r="J17" s="26" t="b">
        <v>0</v>
      </c>
      <c r="K17" s="26">
        <f t="shared" si="0"/>
        <v>0</v>
      </c>
      <c r="L17" s="26">
        <f t="shared" si="1"/>
        <v>0</v>
      </c>
      <c r="M17" s="26"/>
      <c r="N17" s="26"/>
      <c r="O17" s="26"/>
      <c r="P17" s="26"/>
      <c r="Q17" s="26"/>
      <c r="R17" s="26">
        <f t="shared" si="2"/>
        <v>0</v>
      </c>
      <c r="S17" s="26"/>
      <c r="T17" s="26">
        <f>COUNTIF(E17, "YES")</f>
        <v>0</v>
      </c>
      <c r="U17" s="24"/>
    </row>
    <row r="18" spans="1:23" ht="36" customHeight="1" thickBot="1" x14ac:dyDescent="0.25">
      <c r="A18" s="67"/>
      <c r="B18" s="124" t="s">
        <v>87</v>
      </c>
      <c r="C18" s="123" t="s">
        <v>19</v>
      </c>
      <c r="D18" s="141" t="s">
        <v>20</v>
      </c>
      <c r="E18" s="126" t="str">
        <f>IF(R18&gt;R4, "YES", "NO")</f>
        <v>NO</v>
      </c>
      <c r="F18" s="143"/>
      <c r="G18" s="122"/>
      <c r="H18" s="152"/>
      <c r="I18" s="144" t="b">
        <v>0</v>
      </c>
      <c r="J18" s="144" t="b">
        <v>0</v>
      </c>
      <c r="K18" s="144">
        <f t="shared" si="0"/>
        <v>0</v>
      </c>
      <c r="L18" s="144">
        <f t="shared" si="1"/>
        <v>0</v>
      </c>
      <c r="M18" s="144"/>
      <c r="N18" s="144"/>
      <c r="O18" s="144"/>
      <c r="P18" s="144"/>
      <c r="Q18" s="144"/>
      <c r="R18" s="144">
        <f t="shared" si="2"/>
        <v>0</v>
      </c>
      <c r="S18" s="144"/>
      <c r="T18" s="144">
        <f>COUNTIF(E18, "YES")</f>
        <v>0</v>
      </c>
      <c r="U18" s="145"/>
    </row>
    <row r="19" spans="1:23" ht="15" thickTop="1" x14ac:dyDescent="0.2">
      <c r="A19" s="3"/>
      <c r="B19" s="3"/>
      <c r="C19" s="3"/>
      <c r="D19" s="3"/>
      <c r="E19" s="3"/>
      <c r="F19" s="3"/>
      <c r="G19" s="3"/>
      <c r="H19" s="67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6"/>
      <c r="T19" s="26"/>
      <c r="U19" s="24"/>
    </row>
    <row r="22" spans="1:23" x14ac:dyDescent="0.2">
      <c r="B22" s="11"/>
    </row>
    <row r="24" spans="1:23" x14ac:dyDescent="0.2">
      <c r="W24" t="s">
        <v>28</v>
      </c>
    </row>
  </sheetData>
  <dataValidations count="1">
    <dataValidation type="list" allowBlank="1" showInputMessage="1" showErrorMessage="1" sqref="F5:F18" xr:uid="{00000000-0002-0000-0200-000002000000}">
      <formula1>EvidenceTypes</formula1>
    </dataValidation>
  </dataValidations>
  <pageMargins left="0.7" right="0.7" top="0.75" bottom="0.75" header="0.3" footer="0.3"/>
  <pageSetup scale="65" fitToWidth="0" orientation="landscape" r:id="rId1"/>
  <rowBreaks count="1" manualBreakCount="1">
    <brk id="31" max="16383" man="1"/>
  </rowBreaks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1533525</xdr:colOff>
                    <xdr:row>6</xdr:row>
                    <xdr:rowOff>247650</xdr:rowOff>
                  </from>
                  <to>
                    <xdr:col>2</xdr:col>
                    <xdr:colOff>2400300</xdr:colOff>
                    <xdr:row>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</xdr:col>
                    <xdr:colOff>1533525</xdr:colOff>
                    <xdr:row>7</xdr:row>
                    <xdr:rowOff>190500</xdr:rowOff>
                  </from>
                  <to>
                    <xdr:col>2</xdr:col>
                    <xdr:colOff>2400300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</xdr:col>
                    <xdr:colOff>1533525</xdr:colOff>
                    <xdr:row>8</xdr:row>
                    <xdr:rowOff>228600</xdr:rowOff>
                  </from>
                  <to>
                    <xdr:col>2</xdr:col>
                    <xdr:colOff>2400300</xdr:colOff>
                    <xdr:row>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2</xdr:col>
                    <xdr:colOff>1533525</xdr:colOff>
                    <xdr:row>9</xdr:row>
                    <xdr:rowOff>276225</xdr:rowOff>
                  </from>
                  <to>
                    <xdr:col>2</xdr:col>
                    <xdr:colOff>2400300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2</xdr:col>
                    <xdr:colOff>1533525</xdr:colOff>
                    <xdr:row>10</xdr:row>
                    <xdr:rowOff>180975</xdr:rowOff>
                  </from>
                  <to>
                    <xdr:col>2</xdr:col>
                    <xdr:colOff>2400300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2</xdr:col>
                    <xdr:colOff>1524000</xdr:colOff>
                    <xdr:row>12</xdr:row>
                    <xdr:rowOff>9525</xdr:rowOff>
                  </from>
                  <to>
                    <xdr:col>2</xdr:col>
                    <xdr:colOff>2409825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2</xdr:col>
                    <xdr:colOff>1524000</xdr:colOff>
                    <xdr:row>11</xdr:row>
                    <xdr:rowOff>200025</xdr:rowOff>
                  </from>
                  <to>
                    <xdr:col>2</xdr:col>
                    <xdr:colOff>2409825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2</xdr:col>
                    <xdr:colOff>1552575</xdr:colOff>
                    <xdr:row>4</xdr:row>
                    <xdr:rowOff>285750</xdr:rowOff>
                  </from>
                  <to>
                    <xdr:col>2</xdr:col>
                    <xdr:colOff>2381250</xdr:colOff>
                    <xdr:row>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3</xdr:col>
                    <xdr:colOff>1428750</xdr:colOff>
                    <xdr:row>4</xdr:row>
                    <xdr:rowOff>285750</xdr:rowOff>
                  </from>
                  <to>
                    <xdr:col>3</xdr:col>
                    <xdr:colOff>2257425</xdr:colOff>
                    <xdr:row>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2</xdr:col>
                    <xdr:colOff>1552575</xdr:colOff>
                    <xdr:row>5</xdr:row>
                    <xdr:rowOff>180975</xdr:rowOff>
                  </from>
                  <to>
                    <xdr:col>2</xdr:col>
                    <xdr:colOff>2381250</xdr:colOff>
                    <xdr:row>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3</xdr:col>
                    <xdr:colOff>1428750</xdr:colOff>
                    <xdr:row>7</xdr:row>
                    <xdr:rowOff>190500</xdr:rowOff>
                  </from>
                  <to>
                    <xdr:col>3</xdr:col>
                    <xdr:colOff>2257425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3</xdr:col>
                    <xdr:colOff>1409700</xdr:colOff>
                    <xdr:row>11</xdr:row>
                    <xdr:rowOff>180975</xdr:rowOff>
                  </from>
                  <to>
                    <xdr:col>3</xdr:col>
                    <xdr:colOff>2266950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6" name="Check Box 14">
              <controlPr defaultSize="0" autoFill="0" autoLine="0" autoPict="0">
                <anchor moveWithCells="1">
                  <from>
                    <xdr:col>3</xdr:col>
                    <xdr:colOff>1419225</xdr:colOff>
                    <xdr:row>9</xdr:row>
                    <xdr:rowOff>209550</xdr:rowOff>
                  </from>
                  <to>
                    <xdr:col>3</xdr:col>
                    <xdr:colOff>1876425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7" name="Check Box 15">
              <controlPr defaultSize="0" autoFill="0" autoLine="0" autoPict="0">
                <anchor moveWithCells="1">
                  <from>
                    <xdr:col>3</xdr:col>
                    <xdr:colOff>1400175</xdr:colOff>
                    <xdr:row>5</xdr:row>
                    <xdr:rowOff>9525</xdr:rowOff>
                  </from>
                  <to>
                    <xdr:col>3</xdr:col>
                    <xdr:colOff>2286000</xdr:colOff>
                    <xdr:row>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8" name="Check Box 16">
              <controlPr defaultSize="0" autoFill="0" autoLine="0" autoPict="0">
                <anchor moveWithCells="1">
                  <from>
                    <xdr:col>7</xdr:col>
                    <xdr:colOff>619125</xdr:colOff>
                    <xdr:row>4</xdr:row>
                    <xdr:rowOff>257175</xdr:rowOff>
                  </from>
                  <to>
                    <xdr:col>21</xdr:col>
                    <xdr:colOff>95250</xdr:colOff>
                    <xdr:row>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9" name="Check Box 17">
              <controlPr defaultSize="0" autoFill="0" autoLine="0" autoPict="0">
                <anchor moveWithCells="1">
                  <from>
                    <xdr:col>7</xdr:col>
                    <xdr:colOff>619125</xdr:colOff>
                    <xdr:row>5</xdr:row>
                    <xdr:rowOff>142875</xdr:rowOff>
                  </from>
                  <to>
                    <xdr:col>21</xdr:col>
                    <xdr:colOff>95250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0" name="Check Box 18">
              <controlPr defaultSize="0" autoFill="0" autoLine="0" autoPict="0">
                <anchor moveWithCells="1">
                  <from>
                    <xdr:col>7</xdr:col>
                    <xdr:colOff>619125</xdr:colOff>
                    <xdr:row>6</xdr:row>
                    <xdr:rowOff>142875</xdr:rowOff>
                  </from>
                  <to>
                    <xdr:col>21</xdr:col>
                    <xdr:colOff>95250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1" name="Check Box 19">
              <controlPr defaultSize="0" autoFill="0" autoLine="0" autoPict="0">
                <anchor moveWithCells="1">
                  <from>
                    <xdr:col>7</xdr:col>
                    <xdr:colOff>619125</xdr:colOff>
                    <xdr:row>7</xdr:row>
                    <xdr:rowOff>142875</xdr:rowOff>
                  </from>
                  <to>
                    <xdr:col>21</xdr:col>
                    <xdr:colOff>95250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2" name="Check Box 20">
              <controlPr defaultSize="0" autoFill="0" autoLine="0" autoPict="0">
                <anchor moveWithCells="1">
                  <from>
                    <xdr:col>7</xdr:col>
                    <xdr:colOff>619125</xdr:colOff>
                    <xdr:row>8</xdr:row>
                    <xdr:rowOff>142875</xdr:rowOff>
                  </from>
                  <to>
                    <xdr:col>21</xdr:col>
                    <xdr:colOff>95250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3" name="Check Box 21">
              <controlPr defaultSize="0" autoFill="0" autoLine="0" autoPict="0">
                <anchor moveWithCells="1">
                  <from>
                    <xdr:col>7</xdr:col>
                    <xdr:colOff>619125</xdr:colOff>
                    <xdr:row>9</xdr:row>
                    <xdr:rowOff>142875</xdr:rowOff>
                  </from>
                  <to>
                    <xdr:col>21</xdr:col>
                    <xdr:colOff>95250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4" name="Check Box 22">
              <controlPr defaultSize="0" autoFill="0" autoLine="0" autoPict="0">
                <anchor moveWithCells="1">
                  <from>
                    <xdr:col>7</xdr:col>
                    <xdr:colOff>619125</xdr:colOff>
                    <xdr:row>10</xdr:row>
                    <xdr:rowOff>142875</xdr:rowOff>
                  </from>
                  <to>
                    <xdr:col>21</xdr:col>
                    <xdr:colOff>95250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5" name="Check Box 23">
              <controlPr defaultSize="0" autoFill="0" autoLine="0" autoPict="0">
                <anchor moveWithCells="1">
                  <from>
                    <xdr:col>7</xdr:col>
                    <xdr:colOff>619125</xdr:colOff>
                    <xdr:row>11</xdr:row>
                    <xdr:rowOff>142875</xdr:rowOff>
                  </from>
                  <to>
                    <xdr:col>21</xdr:col>
                    <xdr:colOff>95250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6" name="Check Box 25">
              <controlPr defaultSize="0" autoFill="0" autoLine="0" autoPict="0">
                <anchor moveWithCells="1">
                  <from>
                    <xdr:col>3</xdr:col>
                    <xdr:colOff>1400175</xdr:colOff>
                    <xdr:row>6</xdr:row>
                    <xdr:rowOff>95250</xdr:rowOff>
                  </from>
                  <to>
                    <xdr:col>3</xdr:col>
                    <xdr:colOff>2286000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7" name="Check Box 27">
              <controlPr defaultSize="0" autoFill="0" autoLine="0" autoPict="0">
                <anchor moveWithCells="1">
                  <from>
                    <xdr:col>3</xdr:col>
                    <xdr:colOff>1428750</xdr:colOff>
                    <xdr:row>8</xdr:row>
                    <xdr:rowOff>190500</xdr:rowOff>
                  </from>
                  <to>
                    <xdr:col>3</xdr:col>
                    <xdr:colOff>2257425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28" name="Check Box 28">
              <controlPr defaultSize="0" autoFill="0" autoLine="0" autoPict="0">
                <anchor moveWithCells="1">
                  <from>
                    <xdr:col>2</xdr:col>
                    <xdr:colOff>1524000</xdr:colOff>
                    <xdr:row>13</xdr:row>
                    <xdr:rowOff>9525</xdr:rowOff>
                  </from>
                  <to>
                    <xdr:col>2</xdr:col>
                    <xdr:colOff>2409825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29" name="Check Box 29">
              <controlPr defaultSize="0" autoFill="0" autoLine="0" autoPict="0">
                <anchor moveWithCells="1">
                  <from>
                    <xdr:col>2</xdr:col>
                    <xdr:colOff>1524000</xdr:colOff>
                    <xdr:row>14</xdr:row>
                    <xdr:rowOff>9525</xdr:rowOff>
                  </from>
                  <to>
                    <xdr:col>2</xdr:col>
                    <xdr:colOff>2409825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0" name="Check Box 31">
              <controlPr defaultSize="0" autoFill="0" autoLine="0" autoPict="0">
                <anchor moveWithCells="1">
                  <from>
                    <xdr:col>2</xdr:col>
                    <xdr:colOff>1524000</xdr:colOff>
                    <xdr:row>15</xdr:row>
                    <xdr:rowOff>9525</xdr:rowOff>
                  </from>
                  <to>
                    <xdr:col>2</xdr:col>
                    <xdr:colOff>2409825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1" name="Check Box 32">
              <controlPr defaultSize="0" autoFill="0" autoLine="0" autoPict="0">
                <anchor moveWithCells="1">
                  <from>
                    <xdr:col>2</xdr:col>
                    <xdr:colOff>1524000</xdr:colOff>
                    <xdr:row>16</xdr:row>
                    <xdr:rowOff>9525</xdr:rowOff>
                  </from>
                  <to>
                    <xdr:col>2</xdr:col>
                    <xdr:colOff>2409825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2" name="Check Box 34">
              <controlPr defaultSize="0" autoFill="0" autoLine="0" autoPict="0">
                <anchor moveWithCells="1">
                  <from>
                    <xdr:col>3</xdr:col>
                    <xdr:colOff>1400175</xdr:colOff>
                    <xdr:row>16</xdr:row>
                    <xdr:rowOff>9525</xdr:rowOff>
                  </from>
                  <to>
                    <xdr:col>3</xdr:col>
                    <xdr:colOff>2286000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3" name="Check Box 37">
              <controlPr defaultSize="0" autoFill="0" autoLine="0" autoPict="0">
                <anchor moveWithCells="1">
                  <from>
                    <xdr:col>2</xdr:col>
                    <xdr:colOff>1524000</xdr:colOff>
                    <xdr:row>17</xdr:row>
                    <xdr:rowOff>9525</xdr:rowOff>
                  </from>
                  <to>
                    <xdr:col>2</xdr:col>
                    <xdr:colOff>2409825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34" name="Check Box 39">
              <controlPr defaultSize="0" autoFill="0" autoLine="0" autoPict="0">
                <anchor moveWithCells="1">
                  <from>
                    <xdr:col>3</xdr:col>
                    <xdr:colOff>1400175</xdr:colOff>
                    <xdr:row>17</xdr:row>
                    <xdr:rowOff>9525</xdr:rowOff>
                  </from>
                  <to>
                    <xdr:col>3</xdr:col>
                    <xdr:colOff>2286000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35" name="Check Box 41">
              <controlPr defaultSize="0" autoFill="0" autoLine="0" autoPict="0">
                <anchor moveWithCells="1">
                  <from>
                    <xdr:col>7</xdr:col>
                    <xdr:colOff>619125</xdr:colOff>
                    <xdr:row>13</xdr:row>
                    <xdr:rowOff>142875</xdr:rowOff>
                  </from>
                  <to>
                    <xdr:col>21</xdr:col>
                    <xdr:colOff>95250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36" name="Check Box 42">
              <controlPr defaultSize="0" autoFill="0" autoLine="0" autoPict="0">
                <anchor moveWithCells="1">
                  <from>
                    <xdr:col>7</xdr:col>
                    <xdr:colOff>619125</xdr:colOff>
                    <xdr:row>15</xdr:row>
                    <xdr:rowOff>142875</xdr:rowOff>
                  </from>
                  <to>
                    <xdr:col>21</xdr:col>
                    <xdr:colOff>95250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37" name="Check Box 43">
              <controlPr defaultSize="0" autoFill="0" autoLine="0" autoPict="0">
                <anchor moveWithCells="1">
                  <from>
                    <xdr:col>7</xdr:col>
                    <xdr:colOff>619125</xdr:colOff>
                    <xdr:row>16</xdr:row>
                    <xdr:rowOff>142875</xdr:rowOff>
                  </from>
                  <to>
                    <xdr:col>21</xdr:col>
                    <xdr:colOff>95250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38" name="Check Box 44">
              <controlPr defaultSize="0" autoFill="0" autoLine="0" autoPict="0">
                <anchor moveWithCells="1">
                  <from>
                    <xdr:col>7</xdr:col>
                    <xdr:colOff>619125</xdr:colOff>
                    <xdr:row>17</xdr:row>
                    <xdr:rowOff>142875</xdr:rowOff>
                  </from>
                  <to>
                    <xdr:col>21</xdr:col>
                    <xdr:colOff>95250</xdr:colOff>
                    <xdr:row>17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AE34"/>
  <sheetViews>
    <sheetView showGridLines="0" topLeftCell="B1" zoomScale="70" zoomScaleNormal="70" workbookViewId="0">
      <selection activeCell="C19" sqref="C19"/>
    </sheetView>
  </sheetViews>
  <sheetFormatPr defaultRowHeight="14.25" x14ac:dyDescent="0.2"/>
  <cols>
    <col min="1" max="1" width="9" customWidth="1"/>
    <col min="2" max="4" width="43.375" customWidth="1"/>
    <col min="5" max="5" width="10.25" customWidth="1"/>
    <col min="6" max="7" width="13.5" customWidth="1"/>
    <col min="8" max="8" width="20.5" customWidth="1"/>
    <col min="9" max="9" width="8" customWidth="1"/>
    <col min="10" max="10" width="10.25" customWidth="1"/>
    <col min="11" max="11" width="11.625" customWidth="1"/>
    <col min="12" max="12" width="8.75" customWidth="1"/>
    <col min="13" max="13" width="6.625" customWidth="1"/>
    <col min="14" max="14" width="6.25" customWidth="1"/>
    <col min="15" max="15" width="6.125" customWidth="1"/>
    <col min="16" max="16" width="6.375" customWidth="1"/>
    <col min="17" max="17" width="5.875" customWidth="1"/>
    <col min="18" max="18" width="6" customWidth="1"/>
    <col min="19" max="19" width="6.5" customWidth="1"/>
    <col min="20" max="20" width="6.625" customWidth="1"/>
    <col min="21" max="21" width="6.25" customWidth="1"/>
    <col min="22" max="22" width="4.875" customWidth="1"/>
    <col min="23" max="23" width="14.625" customWidth="1"/>
  </cols>
  <sheetData>
    <row r="1" spans="1:31" ht="26.25" x14ac:dyDescent="0.4">
      <c r="A1" s="4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3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</row>
    <row r="3" spans="1:31" ht="21" thickBot="1" x14ac:dyDescent="0.35">
      <c r="A3" s="3"/>
      <c r="B3" s="65" t="s">
        <v>1</v>
      </c>
      <c r="C3" s="65" t="s">
        <v>2</v>
      </c>
      <c r="D3" s="65"/>
      <c r="E3" s="66"/>
      <c r="F3" s="66"/>
      <c r="G3" s="66"/>
      <c r="H3" s="6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3"/>
    </row>
    <row r="4" spans="1:31" ht="81.75" customHeight="1" thickTop="1" thickBot="1" x14ac:dyDescent="0.3">
      <c r="A4" s="67"/>
      <c r="B4" s="91"/>
      <c r="C4" s="92"/>
      <c r="D4" s="132"/>
      <c r="E4" s="94" t="s">
        <v>3</v>
      </c>
      <c r="F4" s="95" t="s">
        <v>4</v>
      </c>
      <c r="G4" s="95" t="s">
        <v>5</v>
      </c>
      <c r="H4" s="96" t="s">
        <v>89</v>
      </c>
      <c r="I4" s="43"/>
      <c r="J4" s="43">
        <v>0</v>
      </c>
      <c r="K4" s="43"/>
      <c r="L4" s="43"/>
      <c r="M4" s="43"/>
      <c r="N4" s="43"/>
      <c r="O4" s="43"/>
      <c r="P4" s="43"/>
      <c r="Q4" s="43"/>
      <c r="R4" s="43">
        <v>1</v>
      </c>
      <c r="S4" s="24"/>
      <c r="T4" s="24"/>
      <c r="U4" s="24"/>
      <c r="AB4" s="3"/>
    </row>
    <row r="5" spans="1:31" ht="64.5" customHeight="1" thickTop="1" x14ac:dyDescent="0.25">
      <c r="A5" s="67"/>
      <c r="B5" s="50" t="s">
        <v>90</v>
      </c>
      <c r="C5" s="48" t="s">
        <v>91</v>
      </c>
      <c r="D5" s="131" t="s">
        <v>92</v>
      </c>
      <c r="E5" s="54" t="str">
        <f>IF(R5&gt;J4, "YES", "NO")</f>
        <v>NO</v>
      </c>
      <c r="F5" s="114"/>
      <c r="G5" s="114"/>
      <c r="H5" s="128"/>
      <c r="I5" s="25" t="b">
        <v>0</v>
      </c>
      <c r="J5" s="25" t="b">
        <v>0</v>
      </c>
      <c r="K5" s="25"/>
      <c r="L5" s="25"/>
      <c r="M5" s="25"/>
      <c r="N5" s="25"/>
      <c r="O5" s="25"/>
      <c r="P5" s="25"/>
      <c r="Q5" s="25"/>
      <c r="R5" s="25">
        <f>COUNTIF(I5:J5,"TRUE")</f>
        <v>0</v>
      </c>
      <c r="S5" s="24">
        <f t="shared" ref="S5:S13" si="0">COUNTIF(E5,"YES")</f>
        <v>0</v>
      </c>
      <c r="T5" s="24">
        <f>SUM(S5:S6)</f>
        <v>0</v>
      </c>
      <c r="U5" s="24"/>
      <c r="V5" s="9" t="s">
        <v>10</v>
      </c>
      <c r="X5" s="1" t="s">
        <v>11</v>
      </c>
      <c r="AB5" s="3"/>
    </row>
    <row r="6" spans="1:31" ht="47.25" customHeight="1" x14ac:dyDescent="0.45">
      <c r="A6" s="67"/>
      <c r="B6" s="51" t="s">
        <v>93</v>
      </c>
      <c r="C6" s="49" t="s">
        <v>31</v>
      </c>
      <c r="D6" s="47"/>
      <c r="E6" s="55" t="str">
        <f>IF(R6&gt;J4, "YES", "NO")</f>
        <v>NO</v>
      </c>
      <c r="F6" s="46"/>
      <c r="G6" s="46"/>
      <c r="H6" s="62"/>
      <c r="I6" s="26" t="b">
        <v>0</v>
      </c>
      <c r="J6" s="26"/>
      <c r="K6" s="26"/>
      <c r="L6" s="26"/>
      <c r="M6" s="26"/>
      <c r="N6" s="26"/>
      <c r="O6" s="26"/>
      <c r="P6" s="26"/>
      <c r="Q6" s="26"/>
      <c r="R6" s="26">
        <f>COUNTIF(I6,"TRUE")</f>
        <v>0</v>
      </c>
      <c r="S6" s="24">
        <f t="shared" si="0"/>
        <v>0</v>
      </c>
      <c r="T6" s="24"/>
      <c r="U6" s="24"/>
      <c r="V6" s="8">
        <f>SUM(T4:T8)</f>
        <v>0</v>
      </c>
      <c r="W6" s="8" t="s">
        <v>94</v>
      </c>
      <c r="X6" s="8"/>
      <c r="Y6" s="8">
        <f>SUM(U4:U14)</f>
        <v>0</v>
      </c>
      <c r="AB6" s="3"/>
      <c r="AE6" s="10"/>
    </row>
    <row r="7" spans="1:31" ht="39.75" customHeight="1" x14ac:dyDescent="0.2">
      <c r="A7" s="67"/>
      <c r="B7" s="51" t="s">
        <v>95</v>
      </c>
      <c r="C7" s="49" t="s">
        <v>20</v>
      </c>
      <c r="D7" s="47"/>
      <c r="E7" s="55" t="str">
        <f>IF(R7&gt;J4, "YES", "NO")</f>
        <v>NO</v>
      </c>
      <c r="F7" s="53"/>
      <c r="G7" s="53"/>
      <c r="H7" s="63"/>
      <c r="I7" s="26" t="b">
        <v>0</v>
      </c>
      <c r="J7" s="26"/>
      <c r="K7" s="26"/>
      <c r="L7" s="26"/>
      <c r="M7" s="26"/>
      <c r="N7" s="26"/>
      <c r="O7" s="26"/>
      <c r="P7" s="26"/>
      <c r="Q7" s="26"/>
      <c r="R7" s="26">
        <f>COUNTIF(I7,"TRUE")</f>
        <v>0</v>
      </c>
      <c r="S7" s="24">
        <f t="shared" si="0"/>
        <v>0</v>
      </c>
      <c r="T7" s="24"/>
      <c r="U7" s="24">
        <f>SUM(S7)*2</f>
        <v>0</v>
      </c>
      <c r="V7" s="5"/>
      <c r="W7" s="5"/>
      <c r="X7" s="5"/>
      <c r="Y7" s="5"/>
      <c r="Z7" s="5"/>
      <c r="AA7" s="5"/>
      <c r="AB7" s="5"/>
    </row>
    <row r="8" spans="1:31" ht="37.5" customHeight="1" x14ac:dyDescent="0.2">
      <c r="A8" s="67"/>
      <c r="B8" s="51" t="s">
        <v>96</v>
      </c>
      <c r="C8" s="49" t="s">
        <v>97</v>
      </c>
      <c r="D8" s="47" t="s">
        <v>98</v>
      </c>
      <c r="E8" s="55" t="str">
        <f>IF(R8&gt;J4, "YES", "NO")</f>
        <v>NO</v>
      </c>
      <c r="F8" s="46"/>
      <c r="G8" s="46"/>
      <c r="H8" s="133"/>
      <c r="I8" s="26" t="b">
        <v>0</v>
      </c>
      <c r="J8" s="26" t="b">
        <v>0</v>
      </c>
      <c r="K8" s="26" t="b">
        <v>0</v>
      </c>
      <c r="L8" s="26">
        <f t="shared" ref="L8:M12" si="1">COUNTIF(J8,"TRUE")</f>
        <v>0</v>
      </c>
      <c r="M8" s="26">
        <f t="shared" si="1"/>
        <v>0</v>
      </c>
      <c r="N8" s="26">
        <f>SUM(L8:M8)</f>
        <v>0</v>
      </c>
      <c r="O8" s="26">
        <f>IF(R8&gt;J4, 1, 0)</f>
        <v>0</v>
      </c>
      <c r="P8" s="26">
        <f>IF(N8&gt;R4, 1, 0)</f>
        <v>0</v>
      </c>
      <c r="Q8" s="26">
        <f>COUNTIF(I8,"TRUE")</f>
        <v>0</v>
      </c>
      <c r="R8" s="26">
        <f>SUM(P8:Q8)</f>
        <v>0</v>
      </c>
      <c r="S8" s="24">
        <f t="shared" si="0"/>
        <v>0</v>
      </c>
      <c r="T8" s="24">
        <f>SUM(S8:S9)</f>
        <v>0</v>
      </c>
      <c r="U8" s="24"/>
    </row>
    <row r="9" spans="1:31" ht="42.75" x14ac:dyDescent="0.2">
      <c r="A9" s="67"/>
      <c r="B9" s="51" t="s">
        <v>99</v>
      </c>
      <c r="C9" s="49" t="s">
        <v>97</v>
      </c>
      <c r="D9" s="47" t="s">
        <v>98</v>
      </c>
      <c r="E9" s="55" t="str">
        <f>IF(R9&gt;J4, "YES", "NO")</f>
        <v>NO</v>
      </c>
      <c r="F9" s="46"/>
      <c r="G9" s="46"/>
      <c r="H9" s="133"/>
      <c r="I9" s="26" t="b">
        <v>0</v>
      </c>
      <c r="J9" s="26" t="b">
        <v>0</v>
      </c>
      <c r="K9" s="26" t="b">
        <v>0</v>
      </c>
      <c r="L9" s="26">
        <f t="shared" si="1"/>
        <v>0</v>
      </c>
      <c r="M9" s="26">
        <f t="shared" si="1"/>
        <v>0</v>
      </c>
      <c r="N9" s="26">
        <f>SUM(L9:M9)</f>
        <v>0</v>
      </c>
      <c r="O9" s="26">
        <f>IF(R9&gt;J4, 1, 0)</f>
        <v>0</v>
      </c>
      <c r="P9" s="26">
        <f>IF(N9&gt;R4, 1, 0)</f>
        <v>0</v>
      </c>
      <c r="Q9" s="26">
        <f>COUNTIF(I9,"TRUE")</f>
        <v>0</v>
      </c>
      <c r="R9" s="26">
        <f>SUM(P9:Q9)</f>
        <v>0</v>
      </c>
      <c r="S9" s="24">
        <f t="shared" si="0"/>
        <v>0</v>
      </c>
      <c r="T9" s="24"/>
      <c r="U9" s="24"/>
    </row>
    <row r="10" spans="1:31" ht="42.75" x14ac:dyDescent="0.2">
      <c r="A10" s="67"/>
      <c r="B10" s="51" t="s">
        <v>100</v>
      </c>
      <c r="C10" s="49" t="s">
        <v>97</v>
      </c>
      <c r="D10" s="47" t="s">
        <v>98</v>
      </c>
      <c r="E10" s="55" t="str">
        <f>IF(R10&gt;J4, "YES", "NO")</f>
        <v>NO</v>
      </c>
      <c r="F10" s="46"/>
      <c r="G10" s="46"/>
      <c r="H10" s="133"/>
      <c r="I10" s="26" t="b">
        <v>0</v>
      </c>
      <c r="J10" s="26" t="b">
        <v>0</v>
      </c>
      <c r="K10" s="26" t="b">
        <v>0</v>
      </c>
      <c r="L10" s="26">
        <f t="shared" si="1"/>
        <v>0</v>
      </c>
      <c r="M10" s="26">
        <f t="shared" si="1"/>
        <v>0</v>
      </c>
      <c r="N10" s="26">
        <f>SUM(L10:M10)</f>
        <v>0</v>
      </c>
      <c r="O10" s="26">
        <f>IF(R10&gt;J4, 1, 0)</f>
        <v>0</v>
      </c>
      <c r="P10" s="26">
        <f>IF(N10&gt;R4, 1, 0)</f>
        <v>0</v>
      </c>
      <c r="Q10" s="26">
        <f>COUNTIF(I10,"TRUE")</f>
        <v>0</v>
      </c>
      <c r="R10" s="26">
        <f>SUM(P10:Q10)</f>
        <v>0</v>
      </c>
      <c r="S10" s="24">
        <f t="shared" si="0"/>
        <v>0</v>
      </c>
      <c r="T10" s="24"/>
      <c r="U10" s="24">
        <f>SUM(S10:S14)</f>
        <v>0</v>
      </c>
    </row>
    <row r="11" spans="1:31" ht="39" customHeight="1" x14ac:dyDescent="0.2">
      <c r="A11" s="67"/>
      <c r="B11" s="51" t="s">
        <v>101</v>
      </c>
      <c r="C11" s="49" t="s">
        <v>97</v>
      </c>
      <c r="D11" s="47" t="s">
        <v>98</v>
      </c>
      <c r="E11" s="55" t="str">
        <f>IF(R11&gt;J4, "YES", "NO")</f>
        <v>NO</v>
      </c>
      <c r="F11" s="46"/>
      <c r="G11" s="46"/>
      <c r="H11" s="133"/>
      <c r="I11" s="26" t="b">
        <v>0</v>
      </c>
      <c r="J11" s="26" t="b">
        <v>0</v>
      </c>
      <c r="K11" s="26" t="b">
        <v>0</v>
      </c>
      <c r="L11" s="26">
        <f t="shared" si="1"/>
        <v>0</v>
      </c>
      <c r="M11" s="26">
        <f t="shared" si="1"/>
        <v>0</v>
      </c>
      <c r="N11" s="26">
        <f>SUM(L11:M11)</f>
        <v>0</v>
      </c>
      <c r="O11" s="26">
        <f>IF(R11&gt;J4, 1, 0)</f>
        <v>0</v>
      </c>
      <c r="P11" s="26">
        <f>IF(N11&gt;R4, 1, 0)</f>
        <v>0</v>
      </c>
      <c r="Q11" s="26">
        <f>COUNTIF(I11,"TRUE")</f>
        <v>0</v>
      </c>
      <c r="R11" s="26">
        <f>SUM(P11:Q11)</f>
        <v>0</v>
      </c>
      <c r="S11" s="24">
        <f t="shared" si="0"/>
        <v>0</v>
      </c>
      <c r="T11" s="24"/>
      <c r="U11" s="24"/>
    </row>
    <row r="12" spans="1:31" ht="39.75" customHeight="1" x14ac:dyDescent="0.2">
      <c r="A12" s="67"/>
      <c r="B12" s="51" t="s">
        <v>102</v>
      </c>
      <c r="C12" s="49" t="s">
        <v>97</v>
      </c>
      <c r="D12" s="47" t="s">
        <v>98</v>
      </c>
      <c r="E12" s="55" t="str">
        <f>IF(R12&gt;J4, "YES", "NO")</f>
        <v>NO</v>
      </c>
      <c r="F12" s="46"/>
      <c r="G12" s="46"/>
      <c r="H12" s="133"/>
      <c r="I12" s="26" t="b">
        <v>0</v>
      </c>
      <c r="J12" s="26" t="b">
        <v>0</v>
      </c>
      <c r="K12" s="26" t="b">
        <v>0</v>
      </c>
      <c r="L12" s="26">
        <f t="shared" si="1"/>
        <v>0</v>
      </c>
      <c r="M12" s="26">
        <f t="shared" si="1"/>
        <v>0</v>
      </c>
      <c r="N12" s="26">
        <f>SUM(L12:M12)</f>
        <v>0</v>
      </c>
      <c r="O12" s="26">
        <f>IF(R12&gt;J4, 1, 0)</f>
        <v>0</v>
      </c>
      <c r="P12" s="26">
        <f>IF(N12&gt;R4, 1, 0)</f>
        <v>0</v>
      </c>
      <c r="Q12" s="26">
        <f>COUNTIF(I12,"TRUE")</f>
        <v>0</v>
      </c>
      <c r="R12" s="26">
        <f>SUM(P12:Q12)</f>
        <v>0</v>
      </c>
      <c r="S12" s="24">
        <f t="shared" si="0"/>
        <v>0</v>
      </c>
      <c r="T12" s="24"/>
      <c r="U12" s="24"/>
    </row>
    <row r="13" spans="1:31" ht="48" customHeight="1" thickBot="1" x14ac:dyDescent="0.25">
      <c r="A13" s="67"/>
      <c r="B13" s="56" t="s">
        <v>103</v>
      </c>
      <c r="C13" s="57" t="s">
        <v>19</v>
      </c>
      <c r="D13" s="58" t="s">
        <v>20</v>
      </c>
      <c r="E13" s="59" t="str">
        <f>IF(R13&gt;R4, "YES", "NO")</f>
        <v>NO</v>
      </c>
      <c r="F13" s="60"/>
      <c r="G13" s="60"/>
      <c r="H13" s="64"/>
      <c r="I13" s="26" t="b">
        <v>0</v>
      </c>
      <c r="J13" s="26" t="b">
        <v>0</v>
      </c>
      <c r="K13" s="26">
        <f>COUNTIF(I13,"TRUE")</f>
        <v>0</v>
      </c>
      <c r="L13" s="26">
        <f>COUNTIF(J13,"TRUE")</f>
        <v>0</v>
      </c>
      <c r="M13" s="26"/>
      <c r="N13" s="26"/>
      <c r="O13" s="26"/>
      <c r="P13" s="26"/>
      <c r="Q13" s="26"/>
      <c r="R13" s="26">
        <f>SUM(K13:L13)</f>
        <v>0</v>
      </c>
      <c r="S13" s="24">
        <f t="shared" si="0"/>
        <v>0</v>
      </c>
      <c r="T13" s="24"/>
      <c r="U13" s="24"/>
    </row>
    <row r="14" spans="1:31" ht="48" customHeight="1" thickTop="1" x14ac:dyDescent="0.2">
      <c r="A14" s="195"/>
      <c r="B14" s="51" t="s">
        <v>175</v>
      </c>
      <c r="C14" s="49" t="s">
        <v>97</v>
      </c>
      <c r="D14" s="47" t="s">
        <v>98</v>
      </c>
      <c r="E14" s="55" t="str">
        <f>IF(R14&gt;J6, "YES", "NO")</f>
        <v>NO</v>
      </c>
      <c r="F14" s="46"/>
      <c r="G14" s="46"/>
      <c r="H14" s="133"/>
      <c r="I14" s="26" t="b">
        <v>0</v>
      </c>
      <c r="J14" s="26" t="b">
        <v>0</v>
      </c>
      <c r="K14" s="26" t="b">
        <v>0</v>
      </c>
      <c r="L14" s="26">
        <f t="shared" ref="L14" si="2">COUNTIF(J14,"TRUE")</f>
        <v>0</v>
      </c>
      <c r="M14" s="26">
        <f t="shared" ref="M14" si="3">COUNTIF(K14,"TRUE")</f>
        <v>0</v>
      </c>
      <c r="N14" s="26">
        <f>SUM(L14:M14)</f>
        <v>0</v>
      </c>
      <c r="O14" s="26">
        <f>IF(R14&gt;J4, 1, 0)</f>
        <v>0</v>
      </c>
      <c r="P14" s="26">
        <f>IF(N14&gt;R4, 1, 0)</f>
        <v>0</v>
      </c>
      <c r="Q14" s="26">
        <f>COUNTIF(I14,"TRUE")</f>
        <v>0</v>
      </c>
      <c r="R14" s="26">
        <f>SUM(P14:Q14)</f>
        <v>0</v>
      </c>
      <c r="S14" s="24">
        <f t="shared" ref="S14" si="4">COUNTIF(E14,"YES")</f>
        <v>0</v>
      </c>
      <c r="T14" s="24"/>
      <c r="U14" s="24"/>
    </row>
    <row r="15" spans="1:31" x14ac:dyDescent="0.2">
      <c r="A15" s="3"/>
      <c r="B15" s="3"/>
      <c r="C15" s="3"/>
      <c r="D15" s="3"/>
      <c r="E15" s="3"/>
      <c r="F15" s="3"/>
      <c r="G15" s="3"/>
      <c r="H15" s="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20" spans="1:23" x14ac:dyDescent="0.2">
      <c r="W20" t="s">
        <v>28</v>
      </c>
    </row>
    <row r="21" spans="1:23" x14ac:dyDescent="0.2">
      <c r="A21" s="44"/>
    </row>
    <row r="22" spans="1:23" ht="18" hidden="1" x14ac:dyDescent="0.25">
      <c r="A22" s="45" t="s">
        <v>104</v>
      </c>
    </row>
    <row r="23" spans="1:23" ht="18" hidden="1" x14ac:dyDescent="0.25">
      <c r="A23" s="45" t="s">
        <v>105</v>
      </c>
    </row>
    <row r="24" spans="1:23" ht="18" hidden="1" x14ac:dyDescent="0.25">
      <c r="A24" s="45" t="s">
        <v>106</v>
      </c>
    </row>
    <row r="25" spans="1:23" ht="18" hidden="1" x14ac:dyDescent="0.25">
      <c r="A25" s="45" t="s">
        <v>107</v>
      </c>
    </row>
    <row r="26" spans="1:23" hidden="1" x14ac:dyDescent="0.2">
      <c r="A26" s="44"/>
    </row>
    <row r="27" spans="1:23" hidden="1" x14ac:dyDescent="0.2">
      <c r="A27" s="44" t="s">
        <v>108</v>
      </c>
    </row>
    <row r="28" spans="1:23" hidden="1" x14ac:dyDescent="0.2">
      <c r="A28" s="44" t="s">
        <v>109</v>
      </c>
    </row>
    <row r="29" spans="1:23" hidden="1" x14ac:dyDescent="0.2">
      <c r="A29" s="44"/>
    </row>
    <row r="30" spans="1:23" hidden="1" x14ac:dyDescent="0.2"/>
    <row r="31" spans="1:23" hidden="1" x14ac:dyDescent="0.2">
      <c r="A31" t="s">
        <v>109</v>
      </c>
    </row>
    <row r="34" spans="4:4" x14ac:dyDescent="0.2">
      <c r="D34" t="s">
        <v>28</v>
      </c>
    </row>
  </sheetData>
  <dataValidations count="2">
    <dataValidation type="list" allowBlank="1" showInputMessage="1" showErrorMessage="1" prompt="Choose Evidence Type by clicking this tab" sqref="F5" xr:uid="{00000000-0002-0000-0400-000000000000}">
      <formula1>EvidenceTypes</formula1>
    </dataValidation>
    <dataValidation type="list" allowBlank="1" showInputMessage="1" showErrorMessage="1" prompt="Choose evidence type by clicking this tab" sqref="F6:F14" xr:uid="{00000000-0002-0000-0400-000001000000}">
      <formula1>EvidenceTypes</formula1>
    </dataValidation>
  </dataValidations>
  <pageMargins left="0.7" right="0.7" top="0.75" bottom="0.75" header="0.3" footer="0.3"/>
  <pageSetup scale="91" fitToWidth="4" fitToHeight="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>
                <anchor moveWithCells="1">
                  <from>
                    <xdr:col>2</xdr:col>
                    <xdr:colOff>1543050</xdr:colOff>
                    <xdr:row>6</xdr:row>
                    <xdr:rowOff>228600</xdr:rowOff>
                  </from>
                  <to>
                    <xdr:col>2</xdr:col>
                    <xdr:colOff>2390775</xdr:colOff>
                    <xdr:row>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5" name="Check Box 17">
              <controlPr defaultSize="0" autoFill="0" autoLine="0" autoPict="0">
                <anchor moveWithCells="1">
                  <from>
                    <xdr:col>2</xdr:col>
                    <xdr:colOff>1543050</xdr:colOff>
                    <xdr:row>7</xdr:row>
                    <xdr:rowOff>180975</xdr:rowOff>
                  </from>
                  <to>
                    <xdr:col>2</xdr:col>
                    <xdr:colOff>2390775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6" name="Check Box 18">
              <controlPr defaultSize="0" autoFill="0" autoLine="0" autoPict="0">
                <anchor moveWithCells="1">
                  <from>
                    <xdr:col>2</xdr:col>
                    <xdr:colOff>1543050</xdr:colOff>
                    <xdr:row>8</xdr:row>
                    <xdr:rowOff>228600</xdr:rowOff>
                  </from>
                  <to>
                    <xdr:col>2</xdr:col>
                    <xdr:colOff>2390775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2</xdr:col>
                    <xdr:colOff>1543050</xdr:colOff>
                    <xdr:row>9</xdr:row>
                    <xdr:rowOff>266700</xdr:rowOff>
                  </from>
                  <to>
                    <xdr:col>2</xdr:col>
                    <xdr:colOff>2390775</xdr:colOff>
                    <xdr:row>9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8" name="Check Box 21">
              <controlPr defaultSize="0" autoFill="0" autoLine="0" autoPict="0">
                <anchor moveWithCells="1">
                  <from>
                    <xdr:col>2</xdr:col>
                    <xdr:colOff>1543050</xdr:colOff>
                    <xdr:row>10</xdr:row>
                    <xdr:rowOff>180975</xdr:rowOff>
                  </from>
                  <to>
                    <xdr:col>2</xdr:col>
                    <xdr:colOff>2390775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9" name="Check Box 22">
              <controlPr defaultSize="0" autoFill="0" autoLine="0" autoPict="0">
                <anchor moveWithCells="1">
                  <from>
                    <xdr:col>2</xdr:col>
                    <xdr:colOff>1533525</xdr:colOff>
                    <xdr:row>12</xdr:row>
                    <xdr:rowOff>9525</xdr:rowOff>
                  </from>
                  <to>
                    <xdr:col>2</xdr:col>
                    <xdr:colOff>2419350</xdr:colOff>
                    <xdr:row>12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0" name="Check Box 32">
              <controlPr defaultSize="0" autoFill="0" autoLine="0" autoPict="0">
                <anchor moveWithCells="1">
                  <from>
                    <xdr:col>2</xdr:col>
                    <xdr:colOff>1533525</xdr:colOff>
                    <xdr:row>11</xdr:row>
                    <xdr:rowOff>200025</xdr:rowOff>
                  </from>
                  <to>
                    <xdr:col>2</xdr:col>
                    <xdr:colOff>2419350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1" name="Check Box 33">
              <controlPr defaultSize="0" autoFill="0" autoLine="0" autoPict="0">
                <anchor moveWithCells="1">
                  <from>
                    <xdr:col>2</xdr:col>
                    <xdr:colOff>1562100</xdr:colOff>
                    <xdr:row>4</xdr:row>
                    <xdr:rowOff>447675</xdr:rowOff>
                  </from>
                  <to>
                    <xdr:col>2</xdr:col>
                    <xdr:colOff>2390775</xdr:colOff>
                    <xdr:row>4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2" name="Check Box 34">
              <controlPr defaultSize="0" autoFill="0" autoLine="0" autoPict="0">
                <anchor moveWithCells="1">
                  <from>
                    <xdr:col>3</xdr:col>
                    <xdr:colOff>1590675</xdr:colOff>
                    <xdr:row>4</xdr:row>
                    <xdr:rowOff>447675</xdr:rowOff>
                  </from>
                  <to>
                    <xdr:col>3</xdr:col>
                    <xdr:colOff>2419350</xdr:colOff>
                    <xdr:row>4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3" name="Check Box 48">
              <controlPr defaultSize="0" autoFill="0" autoLine="0" autoPict="0">
                <anchor moveWithCells="1">
                  <from>
                    <xdr:col>2</xdr:col>
                    <xdr:colOff>1562100</xdr:colOff>
                    <xdr:row>5</xdr:row>
                    <xdr:rowOff>285750</xdr:rowOff>
                  </from>
                  <to>
                    <xdr:col>2</xdr:col>
                    <xdr:colOff>2390775</xdr:colOff>
                    <xdr:row>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4" name="Check Box 49">
              <controlPr defaultSize="0" autoFill="0" autoLine="0" autoPict="0">
                <anchor moveWithCells="1">
                  <from>
                    <xdr:col>3</xdr:col>
                    <xdr:colOff>962025</xdr:colOff>
                    <xdr:row>7</xdr:row>
                    <xdr:rowOff>190500</xdr:rowOff>
                  </from>
                  <to>
                    <xdr:col>3</xdr:col>
                    <xdr:colOff>1800225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5" name="Check Box 50">
              <controlPr defaultSize="0" autoFill="0" autoLine="0" autoPict="0">
                <anchor moveWithCells="1">
                  <from>
                    <xdr:col>3</xdr:col>
                    <xdr:colOff>962025</xdr:colOff>
                    <xdr:row>8</xdr:row>
                    <xdr:rowOff>228600</xdr:rowOff>
                  </from>
                  <to>
                    <xdr:col>3</xdr:col>
                    <xdr:colOff>1819275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6" name="Check Box 52">
              <controlPr defaultSize="0" autoFill="0" autoLine="0" autoPict="0">
                <anchor moveWithCells="1">
                  <from>
                    <xdr:col>3</xdr:col>
                    <xdr:colOff>962025</xdr:colOff>
                    <xdr:row>10</xdr:row>
                    <xdr:rowOff>180975</xdr:rowOff>
                  </from>
                  <to>
                    <xdr:col>3</xdr:col>
                    <xdr:colOff>1819275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7" name="Check Box 54">
              <controlPr defaultSize="0" autoFill="0" autoLine="0" autoPict="0">
                <anchor moveWithCells="1">
                  <from>
                    <xdr:col>3</xdr:col>
                    <xdr:colOff>962025</xdr:colOff>
                    <xdr:row>11</xdr:row>
                    <xdr:rowOff>200025</xdr:rowOff>
                  </from>
                  <to>
                    <xdr:col>3</xdr:col>
                    <xdr:colOff>1847850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8" name="Check Box 55">
              <controlPr defaultSize="0" autoFill="0" autoLine="0" autoPict="0">
                <anchor moveWithCells="1">
                  <from>
                    <xdr:col>3</xdr:col>
                    <xdr:colOff>1562100</xdr:colOff>
                    <xdr:row>12</xdr:row>
                    <xdr:rowOff>9525</xdr:rowOff>
                  </from>
                  <to>
                    <xdr:col>3</xdr:col>
                    <xdr:colOff>2447925</xdr:colOff>
                    <xdr:row>12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9" name="Check Box 60">
              <controlPr defaultSize="0" autoFill="0" autoLine="0" autoPict="0">
                <anchor moveWithCells="1">
                  <from>
                    <xdr:col>3</xdr:col>
                    <xdr:colOff>2381250</xdr:colOff>
                    <xdr:row>7</xdr:row>
                    <xdr:rowOff>190500</xdr:rowOff>
                  </from>
                  <to>
                    <xdr:col>3</xdr:col>
                    <xdr:colOff>3209925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0" name="Check Box 62">
              <controlPr defaultSize="0" autoFill="0" autoLine="0" autoPict="0">
                <anchor moveWithCells="1">
                  <from>
                    <xdr:col>3</xdr:col>
                    <xdr:colOff>2381250</xdr:colOff>
                    <xdr:row>8</xdr:row>
                    <xdr:rowOff>228600</xdr:rowOff>
                  </from>
                  <to>
                    <xdr:col>3</xdr:col>
                    <xdr:colOff>3238500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21" name="Check Box 64">
              <controlPr defaultSize="0" autoFill="0" autoLine="0" autoPict="0">
                <anchor moveWithCells="1">
                  <from>
                    <xdr:col>3</xdr:col>
                    <xdr:colOff>962025</xdr:colOff>
                    <xdr:row>9</xdr:row>
                    <xdr:rowOff>209550</xdr:rowOff>
                  </from>
                  <to>
                    <xdr:col>3</xdr:col>
                    <xdr:colOff>1419225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22" name="Check Box 65">
              <controlPr defaultSize="0" autoFill="0" autoLine="0" autoPict="0">
                <anchor moveWithCells="1">
                  <from>
                    <xdr:col>3</xdr:col>
                    <xdr:colOff>2381250</xdr:colOff>
                    <xdr:row>9</xdr:row>
                    <xdr:rowOff>266700</xdr:rowOff>
                  </from>
                  <to>
                    <xdr:col>3</xdr:col>
                    <xdr:colOff>3238500</xdr:colOff>
                    <xdr:row>9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3" name="Check Box 66">
              <controlPr defaultSize="0" autoFill="0" autoLine="0" autoPict="0">
                <anchor moveWithCells="1">
                  <from>
                    <xdr:col>3</xdr:col>
                    <xdr:colOff>2381250</xdr:colOff>
                    <xdr:row>10</xdr:row>
                    <xdr:rowOff>180975</xdr:rowOff>
                  </from>
                  <to>
                    <xdr:col>3</xdr:col>
                    <xdr:colOff>3238500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4" name="Check Box 67">
              <controlPr defaultSize="0" autoFill="0" autoLine="0" autoPict="0">
                <anchor moveWithCells="1">
                  <from>
                    <xdr:col>3</xdr:col>
                    <xdr:colOff>2381250</xdr:colOff>
                    <xdr:row>11</xdr:row>
                    <xdr:rowOff>200025</xdr:rowOff>
                  </from>
                  <to>
                    <xdr:col>3</xdr:col>
                    <xdr:colOff>3267075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5" name="Check Box 81">
              <controlPr defaultSize="0" autoFill="0" autoLine="0" autoPict="0">
                <anchor moveWithCells="1">
                  <from>
                    <xdr:col>7</xdr:col>
                    <xdr:colOff>704850</xdr:colOff>
                    <xdr:row>4</xdr:row>
                    <xdr:rowOff>371475</xdr:rowOff>
                  </from>
                  <to>
                    <xdr:col>7</xdr:col>
                    <xdr:colOff>1533525</xdr:colOff>
                    <xdr:row>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6" name="Check Box 82">
              <controlPr defaultSize="0" autoFill="0" autoLine="0" autoPict="0">
                <anchor moveWithCells="1">
                  <from>
                    <xdr:col>7</xdr:col>
                    <xdr:colOff>704850</xdr:colOff>
                    <xdr:row>6</xdr:row>
                    <xdr:rowOff>142875</xdr:rowOff>
                  </from>
                  <to>
                    <xdr:col>7</xdr:col>
                    <xdr:colOff>1533525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7" name="Check Box 83">
              <controlPr defaultSize="0" autoFill="0" autoLine="0" autoPict="0">
                <anchor moveWithCells="1">
                  <from>
                    <xdr:col>7</xdr:col>
                    <xdr:colOff>704850</xdr:colOff>
                    <xdr:row>12</xdr:row>
                    <xdr:rowOff>180975</xdr:rowOff>
                  </from>
                  <to>
                    <xdr:col>7</xdr:col>
                    <xdr:colOff>1533525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28" name="Check Box 85">
              <controlPr defaultSize="0" autoFill="0" autoLine="0" autoPict="0">
                <anchor moveWithCells="1">
                  <from>
                    <xdr:col>7</xdr:col>
                    <xdr:colOff>704850</xdr:colOff>
                    <xdr:row>7</xdr:row>
                    <xdr:rowOff>142875</xdr:rowOff>
                  </from>
                  <to>
                    <xdr:col>7</xdr:col>
                    <xdr:colOff>1533525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29" name="Check Box 86">
              <controlPr defaultSize="0" autoFill="0" autoLine="0" autoPict="0">
                <anchor moveWithCells="1">
                  <from>
                    <xdr:col>7</xdr:col>
                    <xdr:colOff>704850</xdr:colOff>
                    <xdr:row>8</xdr:row>
                    <xdr:rowOff>142875</xdr:rowOff>
                  </from>
                  <to>
                    <xdr:col>7</xdr:col>
                    <xdr:colOff>1533525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0" name="Check Box 87">
              <controlPr defaultSize="0" autoFill="0" autoLine="0" autoPict="0">
                <anchor moveWithCells="1">
                  <from>
                    <xdr:col>7</xdr:col>
                    <xdr:colOff>704850</xdr:colOff>
                    <xdr:row>9</xdr:row>
                    <xdr:rowOff>142875</xdr:rowOff>
                  </from>
                  <to>
                    <xdr:col>7</xdr:col>
                    <xdr:colOff>1533525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1" name="Check Box 88">
              <controlPr defaultSize="0" autoFill="0" autoLine="0" autoPict="0">
                <anchor moveWithCells="1">
                  <from>
                    <xdr:col>7</xdr:col>
                    <xdr:colOff>704850</xdr:colOff>
                    <xdr:row>10</xdr:row>
                    <xdr:rowOff>142875</xdr:rowOff>
                  </from>
                  <to>
                    <xdr:col>7</xdr:col>
                    <xdr:colOff>1533525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2" name="Check Box 89">
              <controlPr defaultSize="0" autoFill="0" autoLine="0" autoPict="0">
                <anchor moveWithCells="1">
                  <from>
                    <xdr:col>7</xdr:col>
                    <xdr:colOff>704850</xdr:colOff>
                    <xdr:row>11</xdr:row>
                    <xdr:rowOff>142875</xdr:rowOff>
                  </from>
                  <to>
                    <xdr:col>7</xdr:col>
                    <xdr:colOff>1533525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33" name="Check Box 102">
              <controlPr defaultSize="0" autoFill="0" autoLine="0" autoPict="0">
                <anchor moveWithCells="1">
                  <from>
                    <xdr:col>2</xdr:col>
                    <xdr:colOff>1533525</xdr:colOff>
                    <xdr:row>13</xdr:row>
                    <xdr:rowOff>200025</xdr:rowOff>
                  </from>
                  <to>
                    <xdr:col>2</xdr:col>
                    <xdr:colOff>2419350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34" name="Check Box 103">
              <controlPr defaultSize="0" autoFill="0" autoLine="0" autoPict="0">
                <anchor moveWithCells="1">
                  <from>
                    <xdr:col>3</xdr:col>
                    <xdr:colOff>962025</xdr:colOff>
                    <xdr:row>13</xdr:row>
                    <xdr:rowOff>200025</xdr:rowOff>
                  </from>
                  <to>
                    <xdr:col>3</xdr:col>
                    <xdr:colOff>1847850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35" name="Check Box 104">
              <controlPr defaultSize="0" autoFill="0" autoLine="0" autoPict="0">
                <anchor moveWithCells="1">
                  <from>
                    <xdr:col>3</xdr:col>
                    <xdr:colOff>2381250</xdr:colOff>
                    <xdr:row>13</xdr:row>
                    <xdr:rowOff>200025</xdr:rowOff>
                  </from>
                  <to>
                    <xdr:col>3</xdr:col>
                    <xdr:colOff>3267075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36" name="Check Box 105">
              <controlPr defaultSize="0" autoFill="0" autoLine="0" autoPict="0">
                <anchor moveWithCells="1">
                  <from>
                    <xdr:col>7</xdr:col>
                    <xdr:colOff>704850</xdr:colOff>
                    <xdr:row>13</xdr:row>
                    <xdr:rowOff>142875</xdr:rowOff>
                  </from>
                  <to>
                    <xdr:col>7</xdr:col>
                    <xdr:colOff>1533525</xdr:colOff>
                    <xdr:row>13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26"/>
  <sheetViews>
    <sheetView showGridLines="0" zoomScale="60" zoomScaleNormal="60" workbookViewId="0">
      <selection activeCell="H1" sqref="H1:H1048576"/>
    </sheetView>
  </sheetViews>
  <sheetFormatPr defaultRowHeight="14.25" x14ac:dyDescent="0.2"/>
  <cols>
    <col min="1" max="1" width="9" customWidth="1"/>
    <col min="2" max="2" width="43.375" customWidth="1"/>
    <col min="3" max="3" width="50.875" customWidth="1"/>
    <col min="4" max="4" width="53.875" customWidth="1"/>
    <col min="5" max="5" width="10.25" customWidth="1"/>
    <col min="6" max="6" width="13.5" customWidth="1"/>
    <col min="7" max="7" width="14.75" customWidth="1"/>
    <col min="8" max="8" width="28.625" customWidth="1"/>
    <col min="9" max="9" width="9.625" hidden="1" customWidth="1"/>
    <col min="10" max="10" width="9.875" hidden="1" customWidth="1"/>
    <col min="11" max="11" width="10.375" hidden="1" customWidth="1"/>
    <col min="12" max="22" width="6.625" hidden="1" customWidth="1"/>
    <col min="23" max="24" width="6.625" style="134" hidden="1" customWidth="1"/>
    <col min="25" max="25" width="0.625" hidden="1" customWidth="1"/>
    <col min="26" max="26" width="5.25" customWidth="1"/>
    <col min="27" max="27" width="17.125" customWidth="1"/>
  </cols>
  <sheetData>
    <row r="1" spans="1:32" ht="26.25" x14ac:dyDescent="0.4">
      <c r="A1" s="4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50"/>
      <c r="X1" s="150"/>
      <c r="Y1" s="2"/>
      <c r="Z1" s="2"/>
      <c r="AA1" s="2"/>
      <c r="AB1" s="2"/>
      <c r="AC1" s="2"/>
      <c r="AD1" s="2"/>
      <c r="AE1" s="2"/>
      <c r="AF1" s="3"/>
    </row>
    <row r="2" spans="1:3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50"/>
      <c r="X2" s="150"/>
      <c r="Y2" s="2"/>
      <c r="Z2" s="2"/>
      <c r="AA2" s="2"/>
      <c r="AB2" s="2"/>
      <c r="AC2" s="2"/>
      <c r="AD2" s="2"/>
      <c r="AE2" s="2"/>
      <c r="AF2" s="3"/>
    </row>
    <row r="3" spans="1:32" ht="21" thickBot="1" x14ac:dyDescent="0.35">
      <c r="A3" s="3"/>
      <c r="B3" s="7" t="s">
        <v>1</v>
      </c>
      <c r="C3" s="7" t="s">
        <v>2</v>
      </c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54"/>
      <c r="X3" s="154"/>
      <c r="Y3" s="6"/>
      <c r="Z3" s="6"/>
      <c r="AA3" s="6"/>
      <c r="AB3" s="6"/>
      <c r="AC3" s="6"/>
      <c r="AD3" s="6"/>
      <c r="AE3" s="6"/>
      <c r="AF3" s="3"/>
    </row>
    <row r="4" spans="1:32" ht="103.5" customHeight="1" thickTop="1" thickBot="1" x14ac:dyDescent="0.3">
      <c r="A4" s="3"/>
      <c r="B4" s="91"/>
      <c r="C4" s="92"/>
      <c r="D4" s="93"/>
      <c r="E4" s="94" t="s">
        <v>3</v>
      </c>
      <c r="F4" s="115" t="s">
        <v>4</v>
      </c>
      <c r="G4" s="95" t="s">
        <v>5</v>
      </c>
      <c r="H4" s="96" t="s">
        <v>111</v>
      </c>
      <c r="I4" s="35"/>
      <c r="J4" s="35">
        <v>0</v>
      </c>
      <c r="K4" s="35">
        <v>2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>
        <v>1</v>
      </c>
      <c r="W4" s="26"/>
      <c r="X4" s="26"/>
      <c r="Y4" s="24"/>
      <c r="AF4" s="3"/>
    </row>
    <row r="5" spans="1:32" ht="60" customHeight="1" thickTop="1" x14ac:dyDescent="0.25">
      <c r="A5" s="3"/>
      <c r="B5" s="75" t="s">
        <v>112</v>
      </c>
      <c r="C5" s="48" t="s">
        <v>19</v>
      </c>
      <c r="D5" s="79" t="s">
        <v>20</v>
      </c>
      <c r="E5" s="112" t="str">
        <f>IF(V5&gt;V4, "YES", "NO")</f>
        <v>NO</v>
      </c>
      <c r="F5" s="90"/>
      <c r="G5" s="113"/>
      <c r="H5" s="114"/>
      <c r="I5" s="68" t="b">
        <v>0</v>
      </c>
      <c r="J5" s="68" t="b">
        <v>0</v>
      </c>
      <c r="K5" s="68">
        <f>COUNTIF(I5,"TRUE")</f>
        <v>0</v>
      </c>
      <c r="L5" s="68">
        <f>COUNTIF(J5,"TRUE")</f>
        <v>0</v>
      </c>
      <c r="M5" s="68"/>
      <c r="N5" s="68"/>
      <c r="O5" s="68"/>
      <c r="P5" s="68"/>
      <c r="Q5" s="68"/>
      <c r="R5" s="68"/>
      <c r="S5" s="68"/>
      <c r="T5" s="68"/>
      <c r="U5" s="68"/>
      <c r="V5" s="68">
        <f>SUM(K5:L5)</f>
        <v>0</v>
      </c>
      <c r="W5" s="155">
        <f>COUNTIF(E5, "YES")</f>
        <v>0</v>
      </c>
      <c r="X5" s="26"/>
      <c r="Y5" s="24"/>
      <c r="Z5" s="116" t="s">
        <v>10</v>
      </c>
      <c r="AB5" s="1" t="s">
        <v>11</v>
      </c>
      <c r="AF5" s="3"/>
    </row>
    <row r="6" spans="1:32" ht="60" customHeight="1" x14ac:dyDescent="0.45">
      <c r="A6" s="3"/>
      <c r="B6" s="72" t="s">
        <v>113</v>
      </c>
      <c r="C6" s="49" t="s">
        <v>19</v>
      </c>
      <c r="D6" s="78" t="s">
        <v>20</v>
      </c>
      <c r="E6" s="55" t="str">
        <f>IF(V6&gt;V4, "YES", "NO")</f>
        <v>NO</v>
      </c>
      <c r="F6" s="97"/>
      <c r="G6" s="13"/>
      <c r="H6" s="147"/>
      <c r="I6" s="98" t="b">
        <v>0</v>
      </c>
      <c r="J6" s="98" t="b">
        <v>0</v>
      </c>
      <c r="K6" s="98">
        <f>COUNTIF(I6,"TRUE")</f>
        <v>0</v>
      </c>
      <c r="L6" s="98">
        <f>COUNTIF(J6,"TRUE")</f>
        <v>0</v>
      </c>
      <c r="M6" s="98"/>
      <c r="N6" s="98"/>
      <c r="O6" s="98"/>
      <c r="P6" s="98"/>
      <c r="Q6" s="98"/>
      <c r="R6" s="98"/>
      <c r="S6" s="98"/>
      <c r="T6" s="98"/>
      <c r="U6" s="98"/>
      <c r="V6" s="98">
        <f>SUM(K6:L6)</f>
        <v>0</v>
      </c>
      <c r="W6" s="156"/>
      <c r="X6" s="160">
        <f>COUNTIF(E6, "YES")</f>
        <v>0</v>
      </c>
      <c r="Y6" s="98"/>
      <c r="Z6" s="117">
        <f>SUM(W5:W30)</f>
        <v>0</v>
      </c>
      <c r="AA6" s="8" t="s">
        <v>15</v>
      </c>
      <c r="AB6" s="8"/>
      <c r="AC6" s="8">
        <f>SUM(X5:X30)</f>
        <v>0</v>
      </c>
      <c r="AF6" s="3"/>
    </row>
    <row r="7" spans="1:32" ht="60" customHeight="1" x14ac:dyDescent="0.2">
      <c r="A7" s="3"/>
      <c r="B7" s="72" t="s">
        <v>114</v>
      </c>
      <c r="C7" s="49" t="s">
        <v>20</v>
      </c>
      <c r="D7" s="78"/>
      <c r="E7" s="55" t="str">
        <f>IF(V7&gt;J4, "YES", "NO")</f>
        <v>NO</v>
      </c>
      <c r="F7" s="99"/>
      <c r="G7" s="12"/>
      <c r="H7" s="172"/>
      <c r="I7" s="24" t="b">
        <v>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>
        <f>COUNTIF(I7,"TRUE")</f>
        <v>0</v>
      </c>
      <c r="W7" s="155"/>
      <c r="X7" s="26">
        <f>COUNTIF(E7, "YES")*2</f>
        <v>0</v>
      </c>
      <c r="Y7" s="24"/>
      <c r="Z7" s="118"/>
      <c r="AA7" s="5"/>
      <c r="AB7" s="5"/>
      <c r="AC7" s="5"/>
      <c r="AD7" s="5"/>
      <c r="AE7" s="5"/>
      <c r="AF7" s="5"/>
    </row>
    <row r="8" spans="1:32" ht="60" customHeight="1" x14ac:dyDescent="0.2">
      <c r="A8" s="3"/>
      <c r="B8" s="72" t="s">
        <v>115</v>
      </c>
      <c r="C8" s="49" t="s">
        <v>19</v>
      </c>
      <c r="D8" s="78" t="s">
        <v>20</v>
      </c>
      <c r="E8" s="55" t="str">
        <f>IF(V8&gt;V4, "YES", "NO")</f>
        <v>NO</v>
      </c>
      <c r="F8" s="99"/>
      <c r="G8" s="12"/>
      <c r="H8" s="46"/>
      <c r="I8" s="24" t="b">
        <v>0</v>
      </c>
      <c r="J8" s="24" t="b">
        <v>0</v>
      </c>
      <c r="K8" s="24">
        <f>COUNTIF(I8,"TRUE")</f>
        <v>0</v>
      </c>
      <c r="L8" s="24">
        <f>COUNTIF(J8,"TRUE")</f>
        <v>0</v>
      </c>
      <c r="M8" s="24"/>
      <c r="N8" s="24"/>
      <c r="O8" s="24"/>
      <c r="P8" s="24"/>
      <c r="Q8" s="24"/>
      <c r="R8" s="24"/>
      <c r="S8" s="24"/>
      <c r="T8" s="24"/>
      <c r="U8" s="24"/>
      <c r="V8" s="24">
        <f>SUM(K8:L8)</f>
        <v>0</v>
      </c>
      <c r="W8" s="155">
        <f>COUNTIF(E8, "YES")</f>
        <v>0</v>
      </c>
      <c r="X8" s="26"/>
      <c r="Y8" s="24">
        <f>SUM(W8:W12)</f>
        <v>0</v>
      </c>
      <c r="Z8" s="119"/>
    </row>
    <row r="9" spans="1:32" ht="60" customHeight="1" x14ac:dyDescent="0.2">
      <c r="A9" s="3"/>
      <c r="B9" s="72" t="s">
        <v>116</v>
      </c>
      <c r="C9" s="49" t="s">
        <v>20</v>
      </c>
      <c r="D9" s="78"/>
      <c r="E9" s="55" t="str">
        <f>IF(V9&gt;J4, "YES", "NO")</f>
        <v>NO</v>
      </c>
      <c r="F9" s="100"/>
      <c r="G9" s="110"/>
      <c r="H9" s="173"/>
      <c r="I9" s="24" t="b">
        <v>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>
        <f>COUNTIF(I9,"TRUE")</f>
        <v>0</v>
      </c>
      <c r="W9" s="155"/>
      <c r="X9" s="26">
        <f>COUNTIF(E9, "YES")*2</f>
        <v>0</v>
      </c>
      <c r="Y9" s="24"/>
      <c r="Z9" s="119"/>
    </row>
    <row r="10" spans="1:32" ht="60" customHeight="1" x14ac:dyDescent="0.2">
      <c r="A10" s="3"/>
      <c r="B10" s="72" t="s">
        <v>117</v>
      </c>
      <c r="C10" s="49" t="s">
        <v>20</v>
      </c>
      <c r="D10" s="78"/>
      <c r="E10" s="55" t="str">
        <f>IF(V10&gt;J4, "YES", "NO")</f>
        <v>NO</v>
      </c>
      <c r="F10" s="100"/>
      <c r="G10" s="110"/>
      <c r="H10" s="173"/>
      <c r="I10" s="24" t="b">
        <v>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>
        <f>COUNTIF(I10,"TRUE")</f>
        <v>0</v>
      </c>
      <c r="W10" s="155"/>
      <c r="X10" s="26">
        <f>COUNTIF(E10, "YES")</f>
        <v>0</v>
      </c>
      <c r="Y10" s="24"/>
      <c r="Z10" s="119"/>
    </row>
    <row r="11" spans="1:32" ht="60" customHeight="1" x14ac:dyDescent="0.2">
      <c r="A11" s="3"/>
      <c r="B11" s="72" t="s">
        <v>118</v>
      </c>
      <c r="C11" s="49" t="s">
        <v>119</v>
      </c>
      <c r="D11" s="78" t="s">
        <v>120</v>
      </c>
      <c r="E11" s="55" t="str">
        <f>IF(V11&gt;V4, "YES", "NO")</f>
        <v>NO</v>
      </c>
      <c r="F11" s="99"/>
      <c r="G11" s="12"/>
      <c r="H11" s="174"/>
      <c r="I11" s="103" t="b">
        <v>0</v>
      </c>
      <c r="J11" s="103" t="b">
        <v>0</v>
      </c>
      <c r="K11" s="103">
        <f>COUNTIF(I11,"TRUE")</f>
        <v>0</v>
      </c>
      <c r="L11" s="103">
        <f>COUNTIF(J11,"TRUE")</f>
        <v>0</v>
      </c>
      <c r="M11" s="103"/>
      <c r="N11" s="103"/>
      <c r="O11" s="103"/>
      <c r="P11" s="103"/>
      <c r="Q11" s="103"/>
      <c r="R11" s="103"/>
      <c r="S11" s="103"/>
      <c r="T11" s="103"/>
      <c r="U11" s="103"/>
      <c r="V11" s="103">
        <f>SUM(K11:L11)</f>
        <v>0</v>
      </c>
      <c r="W11" s="157"/>
      <c r="X11" s="161">
        <f>COUNTIF(E11, "YES")*2</f>
        <v>0</v>
      </c>
      <c r="Y11" s="103"/>
      <c r="Z11" s="119"/>
    </row>
    <row r="12" spans="1:32" ht="60" customHeight="1" x14ac:dyDescent="0.2">
      <c r="A12" s="3"/>
      <c r="B12" s="72" t="s">
        <v>121</v>
      </c>
      <c r="C12" s="49" t="s">
        <v>19</v>
      </c>
      <c r="D12" s="78" t="s">
        <v>122</v>
      </c>
      <c r="E12" s="55" t="str">
        <f>IF(V12&gt;J4, "YES", "NO")</f>
        <v>NO</v>
      </c>
      <c r="F12" s="99"/>
      <c r="G12" s="12"/>
      <c r="H12" s="172"/>
      <c r="I12" s="24" t="b">
        <v>0</v>
      </c>
      <c r="J12" s="24" t="b">
        <v>0</v>
      </c>
      <c r="K12" s="24">
        <f>COUNTIF(I12,"TRUE")</f>
        <v>0</v>
      </c>
      <c r="L12" s="24">
        <f>COUNTIF(J12,"TRUE")</f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>
        <f>SUM(K12:L12)</f>
        <v>0</v>
      </c>
      <c r="W12" s="155"/>
      <c r="X12" s="26">
        <f>COUNTIF(E12, "YES")</f>
        <v>0</v>
      </c>
      <c r="Y12" s="24">
        <f>SUM(W15)</f>
        <v>0</v>
      </c>
      <c r="Z12" s="119"/>
    </row>
    <row r="13" spans="1:32" ht="60" customHeight="1" x14ac:dyDescent="0.2">
      <c r="A13" s="3"/>
      <c r="B13" s="73" t="s">
        <v>123</v>
      </c>
      <c r="C13" s="71" t="s">
        <v>122</v>
      </c>
      <c r="D13" s="79" t="s">
        <v>124</v>
      </c>
      <c r="E13" s="81" t="str">
        <f>IF(V13&gt;J1, "YES", "NO")</f>
        <v>NO</v>
      </c>
      <c r="F13" s="99"/>
      <c r="G13" s="12"/>
      <c r="H13" s="172"/>
      <c r="I13" s="24" t="b">
        <v>0</v>
      </c>
      <c r="J13" s="24" t="b">
        <v>0</v>
      </c>
      <c r="K13" s="24" t="b">
        <v>0</v>
      </c>
      <c r="L13" s="24">
        <f>COUNTIF(I13,"TRUE")</f>
        <v>0</v>
      </c>
      <c r="M13" s="24">
        <f>COUNTIF(J13,"TRUE")</f>
        <v>0</v>
      </c>
      <c r="N13" s="24">
        <f>COUNTIF(K13,"TRUE")</f>
        <v>0</v>
      </c>
      <c r="O13" s="24">
        <f>SUM(M13:N13)</f>
        <v>0</v>
      </c>
      <c r="P13" s="24">
        <f>IF(O13&gt;V4,1,0)</f>
        <v>0</v>
      </c>
      <c r="Q13" s="24">
        <f>COUNTIF(I13,"TRUE")</f>
        <v>0</v>
      </c>
      <c r="R13" s="24">
        <f>SUM(P13:Q13)</f>
        <v>0</v>
      </c>
      <c r="S13" s="24"/>
      <c r="T13" s="24"/>
      <c r="U13" s="24"/>
      <c r="V13" s="24">
        <f>IF(R13&gt;J4, 1, 0)</f>
        <v>0</v>
      </c>
      <c r="W13" s="155"/>
      <c r="X13" s="26">
        <f>COUNTIF(E13, "YES")*2</f>
        <v>0</v>
      </c>
      <c r="Y13" s="24"/>
      <c r="Z13" s="119"/>
    </row>
    <row r="14" spans="1:32" ht="60" customHeight="1" x14ac:dyDescent="0.2">
      <c r="A14" s="3"/>
      <c r="B14" s="74" t="s">
        <v>125</v>
      </c>
      <c r="C14" s="33" t="s">
        <v>19</v>
      </c>
      <c r="D14" s="34" t="s">
        <v>20</v>
      </c>
      <c r="E14" s="82" t="str">
        <f>IF(V14&gt;V4, "YES", "NO")</f>
        <v>NO</v>
      </c>
      <c r="F14" s="104"/>
      <c r="G14" s="70"/>
      <c r="H14" s="109"/>
      <c r="I14" s="24" t="b">
        <v>0</v>
      </c>
      <c r="J14" s="24" t="b">
        <v>0</v>
      </c>
      <c r="K14" s="24">
        <f>COUNTIF(I14,"TRUE")</f>
        <v>0</v>
      </c>
      <c r="L14" s="24">
        <f>COUNTIF(J14,"TRUE")</f>
        <v>0</v>
      </c>
      <c r="M14" s="24"/>
      <c r="N14" s="24"/>
      <c r="O14" s="24"/>
      <c r="P14" s="24"/>
      <c r="Q14" s="24"/>
      <c r="R14" s="24"/>
      <c r="S14" s="24"/>
      <c r="T14" s="24"/>
      <c r="U14" s="24"/>
      <c r="V14" s="24">
        <f>SUM(K14:L14)</f>
        <v>0</v>
      </c>
      <c r="W14" s="155"/>
      <c r="X14" s="26">
        <f>COUNTIF(E14, "YES")*2</f>
        <v>0</v>
      </c>
      <c r="Y14" s="24">
        <f>SUM(W17)</f>
        <v>0</v>
      </c>
      <c r="Z14" s="119"/>
    </row>
    <row r="15" spans="1:32" ht="60" customHeight="1" x14ac:dyDescent="0.2">
      <c r="A15" s="3"/>
      <c r="B15" s="72" t="s">
        <v>126</v>
      </c>
      <c r="C15" s="36" t="s">
        <v>19</v>
      </c>
      <c r="D15" s="38" t="s">
        <v>31</v>
      </c>
      <c r="E15" s="55" t="str">
        <f>IF(V15&gt;V4, "YES", "NO")</f>
        <v>NO</v>
      </c>
      <c r="F15" s="99"/>
      <c r="G15" s="12"/>
      <c r="H15" s="121"/>
      <c r="I15" t="b">
        <v>0</v>
      </c>
      <c r="J15" t="b">
        <v>0</v>
      </c>
      <c r="K15">
        <f>COUNTIF(I15,"TRUE")</f>
        <v>0</v>
      </c>
      <c r="L15">
        <f>COUNTIF(J15,"TRUE")</f>
        <v>0</v>
      </c>
      <c r="V15">
        <f>SUM(K15:L15)</f>
        <v>0</v>
      </c>
      <c r="W15" s="158"/>
      <c r="X15" s="134">
        <f>COUNTIF(E15, "YES")</f>
        <v>0</v>
      </c>
      <c r="Z15" s="119"/>
    </row>
    <row r="16" spans="1:32" ht="60" customHeight="1" x14ac:dyDescent="0.2">
      <c r="A16" s="3"/>
      <c r="B16" s="72" t="s">
        <v>127</v>
      </c>
      <c r="C16" s="49" t="s">
        <v>20</v>
      </c>
      <c r="D16" s="78"/>
      <c r="E16" s="83" t="str">
        <f>IF(V16&gt;J2, "YES", "NO")</f>
        <v>NO</v>
      </c>
      <c r="F16" s="80"/>
      <c r="G16" s="39"/>
      <c r="H16" s="175"/>
      <c r="I16" s="68" t="b">
        <v>0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>
        <f>COUNTIF(I16,"TRUE")</f>
        <v>0</v>
      </c>
      <c r="W16" s="155"/>
      <c r="X16" s="134">
        <f>COUNTIF(E16, "YES")</f>
        <v>0</v>
      </c>
      <c r="Z16" s="119"/>
    </row>
    <row r="17" spans="1:27" ht="60" customHeight="1" x14ac:dyDescent="0.2">
      <c r="A17" s="3"/>
      <c r="B17" s="75" t="s">
        <v>128</v>
      </c>
      <c r="C17" s="40" t="s">
        <v>19</v>
      </c>
      <c r="D17" s="41" t="s">
        <v>20</v>
      </c>
      <c r="E17" s="81" t="str">
        <f>IF(V17&gt;V4, "YES", "NO")</f>
        <v>NO</v>
      </c>
      <c r="F17" s="99"/>
      <c r="G17" s="12"/>
      <c r="H17" s="121"/>
      <c r="I17" t="b">
        <v>0</v>
      </c>
      <c r="J17" t="b">
        <v>0</v>
      </c>
      <c r="K17">
        <f t="shared" ref="K17:L23" si="0">COUNTIF(I17,"TRUE")</f>
        <v>0</v>
      </c>
      <c r="L17">
        <f t="shared" si="0"/>
        <v>0</v>
      </c>
      <c r="V17">
        <f t="shared" ref="V17:V23" si="1">SUM(K17:L17)</f>
        <v>0</v>
      </c>
      <c r="W17" s="158"/>
      <c r="X17" s="134">
        <f>COUNTIF(E17, "YES")*2</f>
        <v>0</v>
      </c>
      <c r="Z17" s="119"/>
    </row>
    <row r="18" spans="1:27" ht="60" customHeight="1" x14ac:dyDescent="0.2">
      <c r="A18" s="3"/>
      <c r="B18" s="72" t="s">
        <v>129</v>
      </c>
      <c r="C18" s="36" t="s">
        <v>19</v>
      </c>
      <c r="D18" s="37" t="s">
        <v>20</v>
      </c>
      <c r="E18" s="55" t="str">
        <f>IF(V18&gt;V4, "YES", "NO")</f>
        <v>NO</v>
      </c>
      <c r="F18" s="100"/>
      <c r="G18" s="110"/>
      <c r="H18" s="101"/>
      <c r="I18" t="b">
        <v>0</v>
      </c>
      <c r="J18" t="b">
        <v>0</v>
      </c>
      <c r="K18">
        <f t="shared" si="0"/>
        <v>0</v>
      </c>
      <c r="L18">
        <f t="shared" si="0"/>
        <v>0</v>
      </c>
      <c r="V18">
        <f t="shared" si="1"/>
        <v>0</v>
      </c>
      <c r="W18" s="158">
        <f>COUNTIF(E18, "YES")</f>
        <v>0</v>
      </c>
      <c r="Y18">
        <f>SUM(W20:W23)</f>
        <v>0</v>
      </c>
      <c r="Z18" s="119"/>
    </row>
    <row r="19" spans="1:27" ht="60" customHeight="1" x14ac:dyDescent="0.2">
      <c r="A19" s="3"/>
      <c r="B19" s="72" t="s">
        <v>130</v>
      </c>
      <c r="C19" s="36" t="s">
        <v>19</v>
      </c>
      <c r="D19" s="37" t="s">
        <v>20</v>
      </c>
      <c r="E19" s="84" t="str">
        <f>IF(V19&gt;V4, "YES", "NO")</f>
        <v>NO</v>
      </c>
      <c r="F19" s="106"/>
      <c r="G19" s="42"/>
      <c r="H19" s="107"/>
      <c r="I19" s="108" t="b">
        <v>0</v>
      </c>
      <c r="J19" s="108" t="b">
        <v>0</v>
      </c>
      <c r="K19" s="108">
        <f t="shared" si="0"/>
        <v>0</v>
      </c>
      <c r="L19" s="108">
        <f t="shared" si="0"/>
        <v>0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>
        <f t="shared" si="1"/>
        <v>0</v>
      </c>
      <c r="W19" s="159">
        <f>COUNTIF(E19, "YES")</f>
        <v>0</v>
      </c>
      <c r="X19" s="99"/>
      <c r="Y19" s="108"/>
      <c r="Z19" s="119"/>
      <c r="AA19" t="s">
        <v>28</v>
      </c>
    </row>
    <row r="20" spans="1:27" ht="60" customHeight="1" x14ac:dyDescent="0.2">
      <c r="A20" s="3"/>
      <c r="B20" s="75" t="s">
        <v>131</v>
      </c>
      <c r="C20" s="40" t="s">
        <v>19</v>
      </c>
      <c r="D20" s="41" t="s">
        <v>132</v>
      </c>
      <c r="E20" s="81" t="str">
        <f>IF(V20&gt;V4, "YES", "NO")</f>
        <v>NO</v>
      </c>
      <c r="F20" s="99"/>
      <c r="G20" s="12"/>
      <c r="H20" s="46"/>
      <c r="I20" t="b">
        <v>0</v>
      </c>
      <c r="J20" t="b">
        <v>0</v>
      </c>
      <c r="K20">
        <f t="shared" si="0"/>
        <v>0</v>
      </c>
      <c r="L20">
        <f t="shared" si="0"/>
        <v>0</v>
      </c>
      <c r="V20">
        <f t="shared" si="1"/>
        <v>0</v>
      </c>
      <c r="W20" s="158">
        <f>COUNTIF(E20, "YES")</f>
        <v>0</v>
      </c>
      <c r="Z20" s="119"/>
    </row>
    <row r="21" spans="1:27" ht="60" customHeight="1" x14ac:dyDescent="0.2">
      <c r="A21" s="3"/>
      <c r="B21" s="72" t="s">
        <v>133</v>
      </c>
      <c r="C21" s="36" t="s">
        <v>19</v>
      </c>
      <c r="D21" s="37" t="s">
        <v>20</v>
      </c>
      <c r="E21" s="84" t="str">
        <f>IF(V21&gt;V4, "YES", "NO")</f>
        <v>NO</v>
      </c>
      <c r="F21" s="106"/>
      <c r="G21" s="42"/>
      <c r="H21" s="177"/>
      <c r="I21" t="b">
        <v>0</v>
      </c>
      <c r="J21" t="b">
        <v>0</v>
      </c>
      <c r="K21">
        <f t="shared" si="0"/>
        <v>0</v>
      </c>
      <c r="L21">
        <f t="shared" si="0"/>
        <v>0</v>
      </c>
      <c r="V21">
        <f t="shared" si="1"/>
        <v>0</v>
      </c>
      <c r="W21" s="158"/>
      <c r="X21" s="134">
        <f>COUNTIF(E21, "YES")</f>
        <v>0</v>
      </c>
      <c r="Z21" s="119"/>
    </row>
    <row r="22" spans="1:27" ht="60" customHeight="1" x14ac:dyDescent="0.2">
      <c r="A22" s="3"/>
      <c r="B22" s="75" t="s">
        <v>134</v>
      </c>
      <c r="C22" s="40" t="s">
        <v>19</v>
      </c>
      <c r="D22" s="41" t="s">
        <v>20</v>
      </c>
      <c r="E22" s="81" t="str">
        <f>IF(V22&gt;V4, "YES", "NO")</f>
        <v>NO</v>
      </c>
      <c r="F22" s="99"/>
      <c r="G22" s="12"/>
      <c r="H22" s="46"/>
      <c r="I22" t="b">
        <v>0</v>
      </c>
      <c r="J22" t="b">
        <v>0</v>
      </c>
      <c r="K22">
        <f t="shared" si="0"/>
        <v>0</v>
      </c>
      <c r="L22">
        <f t="shared" si="0"/>
        <v>0</v>
      </c>
      <c r="V22">
        <f t="shared" si="1"/>
        <v>0</v>
      </c>
      <c r="W22" s="158"/>
      <c r="X22" s="134">
        <f>COUNTIF(E22, "YES")</f>
        <v>0</v>
      </c>
      <c r="Y22" t="e">
        <f>SUM(#REF!)</f>
        <v>#REF!</v>
      </c>
      <c r="Z22" s="119"/>
    </row>
    <row r="23" spans="1:27" ht="60" customHeight="1" x14ac:dyDescent="0.2">
      <c r="A23" s="3"/>
      <c r="B23" s="72" t="s">
        <v>135</v>
      </c>
      <c r="C23" s="36" t="s">
        <v>19</v>
      </c>
      <c r="D23" s="37" t="s">
        <v>20</v>
      </c>
      <c r="E23" s="84" t="str">
        <f>IF(V23&gt;V4, "YES", "NO")</f>
        <v>NO</v>
      </c>
      <c r="F23" s="106"/>
      <c r="G23" s="42"/>
      <c r="H23" s="109"/>
      <c r="I23" t="b">
        <v>0</v>
      </c>
      <c r="J23" t="b">
        <v>0</v>
      </c>
      <c r="K23">
        <f t="shared" si="0"/>
        <v>0</v>
      </c>
      <c r="L23">
        <f t="shared" si="0"/>
        <v>0</v>
      </c>
      <c r="V23">
        <f t="shared" si="1"/>
        <v>0</v>
      </c>
      <c r="W23" s="158"/>
      <c r="X23" s="134">
        <f>COUNTIF(E23, "YES")</f>
        <v>0</v>
      </c>
      <c r="Z23" s="119"/>
    </row>
    <row r="24" spans="1:27" ht="60" customHeight="1" x14ac:dyDescent="0.2">
      <c r="A24" s="3"/>
      <c r="B24" s="72" t="s">
        <v>136</v>
      </c>
      <c r="C24" s="36" t="s">
        <v>20</v>
      </c>
      <c r="D24" s="37"/>
      <c r="E24" s="84" t="str">
        <f>IF(V24&gt;J4, "YES", "NO")</f>
        <v>NO</v>
      </c>
      <c r="F24" s="106"/>
      <c r="G24" s="42"/>
      <c r="H24" s="105"/>
      <c r="I24" t="b">
        <v>0</v>
      </c>
      <c r="V24">
        <f>COUNTIF(I24,"TRUE")</f>
        <v>0</v>
      </c>
      <c r="W24" s="158"/>
      <c r="X24" s="134">
        <f>COUNTIF(E24, "YES")</f>
        <v>0</v>
      </c>
      <c r="Z24" s="119"/>
    </row>
    <row r="25" spans="1:27" ht="60" customHeight="1" thickBot="1" x14ac:dyDescent="0.25">
      <c r="A25" s="3"/>
      <c r="B25" s="163" t="s">
        <v>137</v>
      </c>
      <c r="C25" s="164" t="s">
        <v>138</v>
      </c>
      <c r="D25" s="88"/>
      <c r="E25" s="86" t="str">
        <f>IF(V25&gt;J4, "YES", "NO")</f>
        <v>NO</v>
      </c>
      <c r="F25" s="165"/>
      <c r="G25" s="166"/>
      <c r="H25" s="176"/>
      <c r="I25" s="167" t="b">
        <v>0</v>
      </c>
      <c r="J25" s="167" t="b">
        <v>0</v>
      </c>
      <c r="K25" s="167" t="b">
        <v>0</v>
      </c>
      <c r="L25" s="167">
        <f>COUNTIF(I25,"TRUE")</f>
        <v>0</v>
      </c>
      <c r="M25" s="167">
        <f>COUNTIF(J25,"TRUE")</f>
        <v>0</v>
      </c>
      <c r="N25" s="167">
        <f>COUNTIF(K25,"TRUE")</f>
        <v>0</v>
      </c>
      <c r="O25" s="167"/>
      <c r="P25" s="167"/>
      <c r="Q25" s="167"/>
      <c r="R25" s="167"/>
      <c r="S25" s="167"/>
      <c r="T25" s="167"/>
      <c r="U25" s="167"/>
      <c r="V25" s="167">
        <f>SUM(L25:N25)</f>
        <v>0</v>
      </c>
      <c r="W25" s="168"/>
      <c r="X25" s="142">
        <f>V25</f>
        <v>0</v>
      </c>
      <c r="Y25" s="169"/>
      <c r="Z25" s="119"/>
    </row>
    <row r="26" spans="1:27" ht="15" thickTop="1" x14ac:dyDescent="0.2">
      <c r="A26" s="3"/>
      <c r="B26" s="27"/>
      <c r="C26" s="69"/>
      <c r="D26" s="3"/>
      <c r="E26" s="27"/>
      <c r="F26" s="3"/>
      <c r="G26" s="111"/>
      <c r="H26" s="27"/>
      <c r="I26" s="162"/>
    </row>
  </sheetData>
  <dataValidations count="1">
    <dataValidation type="list" allowBlank="1" showInputMessage="1" showErrorMessage="1" sqref="F5:F25" xr:uid="{00000000-0002-0000-0300-000002000000}">
      <formula1>EvidenceTypes</formula1>
    </dataValidation>
  </dataValidations>
  <pageMargins left="0.7" right="0.7" top="0.75" bottom="0.75" header="0.3" footer="0.3"/>
  <pageSetup scale="80" fitToWidth="4" fitToHeight="4" orientation="portrait" r:id="rId1"/>
  <ignoredErrors>
    <ignoredError sqref="E1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1771650</xdr:colOff>
                    <xdr:row>6</xdr:row>
                    <xdr:rowOff>228600</xdr:rowOff>
                  </from>
                  <to>
                    <xdr:col>2</xdr:col>
                    <xdr:colOff>2638425</xdr:colOff>
                    <xdr:row>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</xdr:col>
                    <xdr:colOff>1771650</xdr:colOff>
                    <xdr:row>7</xdr:row>
                    <xdr:rowOff>190500</xdr:rowOff>
                  </from>
                  <to>
                    <xdr:col>2</xdr:col>
                    <xdr:colOff>2638425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</xdr:col>
                    <xdr:colOff>1771650</xdr:colOff>
                    <xdr:row>8</xdr:row>
                    <xdr:rowOff>228600</xdr:rowOff>
                  </from>
                  <to>
                    <xdr:col>2</xdr:col>
                    <xdr:colOff>2638425</xdr:colOff>
                    <xdr:row>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2</xdr:col>
                    <xdr:colOff>1771650</xdr:colOff>
                    <xdr:row>9</xdr:row>
                    <xdr:rowOff>276225</xdr:rowOff>
                  </from>
                  <to>
                    <xdr:col>2</xdr:col>
                    <xdr:colOff>2638425</xdr:colOff>
                    <xdr:row>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2</xdr:col>
                    <xdr:colOff>1771650</xdr:colOff>
                    <xdr:row>10</xdr:row>
                    <xdr:rowOff>180975</xdr:rowOff>
                  </from>
                  <to>
                    <xdr:col>2</xdr:col>
                    <xdr:colOff>2638425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</xdr:col>
                    <xdr:colOff>1752600</xdr:colOff>
                    <xdr:row>12</xdr:row>
                    <xdr:rowOff>9525</xdr:rowOff>
                  </from>
                  <to>
                    <xdr:col>2</xdr:col>
                    <xdr:colOff>2638425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2</xdr:col>
                    <xdr:colOff>1752600</xdr:colOff>
                    <xdr:row>11</xdr:row>
                    <xdr:rowOff>200025</xdr:rowOff>
                  </from>
                  <to>
                    <xdr:col>2</xdr:col>
                    <xdr:colOff>2638425</xdr:colOff>
                    <xdr:row>11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2</xdr:col>
                    <xdr:colOff>1781175</xdr:colOff>
                    <xdr:row>4</xdr:row>
                    <xdr:rowOff>447675</xdr:rowOff>
                  </from>
                  <to>
                    <xdr:col>2</xdr:col>
                    <xdr:colOff>2600325</xdr:colOff>
                    <xdr:row>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447675</xdr:rowOff>
                  </from>
                  <to>
                    <xdr:col>3</xdr:col>
                    <xdr:colOff>2714625</xdr:colOff>
                    <xdr:row>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2</xdr:col>
                    <xdr:colOff>1781175</xdr:colOff>
                    <xdr:row>5</xdr:row>
                    <xdr:rowOff>180975</xdr:rowOff>
                  </from>
                  <to>
                    <xdr:col>2</xdr:col>
                    <xdr:colOff>2600325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3</xdr:col>
                    <xdr:colOff>1885950</xdr:colOff>
                    <xdr:row>7</xdr:row>
                    <xdr:rowOff>190500</xdr:rowOff>
                  </from>
                  <to>
                    <xdr:col>3</xdr:col>
                    <xdr:colOff>2714625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3</xdr:col>
                    <xdr:colOff>1876425</xdr:colOff>
                    <xdr:row>10</xdr:row>
                    <xdr:rowOff>180975</xdr:rowOff>
                  </from>
                  <to>
                    <xdr:col>3</xdr:col>
                    <xdr:colOff>2733675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3</xdr:col>
                    <xdr:colOff>1019175</xdr:colOff>
                    <xdr:row>12</xdr:row>
                    <xdr:rowOff>123825</xdr:rowOff>
                  </from>
                  <to>
                    <xdr:col>3</xdr:col>
                    <xdr:colOff>1905000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3</xdr:col>
                    <xdr:colOff>1857375</xdr:colOff>
                    <xdr:row>5</xdr:row>
                    <xdr:rowOff>9525</xdr:rowOff>
                  </from>
                  <to>
                    <xdr:col>3</xdr:col>
                    <xdr:colOff>2743200</xdr:colOff>
                    <xdr:row>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8" name="Check Box 18">
              <controlPr defaultSize="0" autoFill="0" autoLine="0" autoPict="0">
                <anchor moveWithCells="1">
                  <from>
                    <xdr:col>2</xdr:col>
                    <xdr:colOff>1752600</xdr:colOff>
                    <xdr:row>13</xdr:row>
                    <xdr:rowOff>152400</xdr:rowOff>
                  </from>
                  <to>
                    <xdr:col>2</xdr:col>
                    <xdr:colOff>2638425</xdr:colOff>
                    <xdr:row>13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19" name="Check Box 19">
              <controlPr defaultSize="0" autoFill="0" autoLine="0" autoPict="0">
                <anchor moveWithCells="1">
                  <from>
                    <xdr:col>2</xdr:col>
                    <xdr:colOff>1752600</xdr:colOff>
                    <xdr:row>14</xdr:row>
                    <xdr:rowOff>390525</xdr:rowOff>
                  </from>
                  <to>
                    <xdr:col>2</xdr:col>
                    <xdr:colOff>2590800</xdr:colOff>
                    <xdr:row>14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0" name="Check Box 22">
              <controlPr defaultSize="0" autoFill="0" autoLine="0" autoPict="0">
                <anchor moveWithCells="1">
                  <from>
                    <xdr:col>3</xdr:col>
                    <xdr:colOff>1885950</xdr:colOff>
                    <xdr:row>14</xdr:row>
                    <xdr:rowOff>333375</xdr:rowOff>
                  </from>
                  <to>
                    <xdr:col>3</xdr:col>
                    <xdr:colOff>2714625</xdr:colOff>
                    <xdr:row>14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1" name="Check Box 23">
              <controlPr defaultSize="0" autoFill="0" autoLine="0" autoPict="0">
                <anchor moveWithCells="1">
                  <from>
                    <xdr:col>2</xdr:col>
                    <xdr:colOff>1781175</xdr:colOff>
                    <xdr:row>15</xdr:row>
                    <xdr:rowOff>285750</xdr:rowOff>
                  </from>
                  <to>
                    <xdr:col>2</xdr:col>
                    <xdr:colOff>2600325</xdr:colOff>
                    <xdr:row>15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2" name="Check Box 26">
              <controlPr defaultSize="0" autoFill="0" autoLine="0" autoPict="0">
                <anchor moveWithCells="1">
                  <from>
                    <xdr:col>2</xdr:col>
                    <xdr:colOff>1781175</xdr:colOff>
                    <xdr:row>16</xdr:row>
                    <xdr:rowOff>352425</xdr:rowOff>
                  </from>
                  <to>
                    <xdr:col>2</xdr:col>
                    <xdr:colOff>2600325</xdr:colOff>
                    <xdr:row>16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3" name="Check Box 27">
              <controlPr defaultSize="0" autoFill="0" autoLine="0" autoPict="0">
                <anchor moveWithCells="1">
                  <from>
                    <xdr:col>3</xdr:col>
                    <xdr:colOff>1885950</xdr:colOff>
                    <xdr:row>16</xdr:row>
                    <xdr:rowOff>419100</xdr:rowOff>
                  </from>
                  <to>
                    <xdr:col>3</xdr:col>
                    <xdr:colOff>2714625</xdr:colOff>
                    <xdr:row>16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4" name="Check Box 28">
              <controlPr defaultSize="0" autoFill="0" autoLine="0" autoPict="0">
                <anchor moveWithCells="1">
                  <from>
                    <xdr:col>2</xdr:col>
                    <xdr:colOff>1781175</xdr:colOff>
                    <xdr:row>17</xdr:row>
                    <xdr:rowOff>352425</xdr:rowOff>
                  </from>
                  <to>
                    <xdr:col>2</xdr:col>
                    <xdr:colOff>2600325</xdr:colOff>
                    <xdr:row>17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25" name="Check Box 29">
              <controlPr defaultSize="0" autoFill="0" autoLine="0" autoPict="0">
                <anchor moveWithCells="1">
                  <from>
                    <xdr:col>2</xdr:col>
                    <xdr:colOff>1781175</xdr:colOff>
                    <xdr:row>18</xdr:row>
                    <xdr:rowOff>447675</xdr:rowOff>
                  </from>
                  <to>
                    <xdr:col>2</xdr:col>
                    <xdr:colOff>2600325</xdr:colOff>
                    <xdr:row>18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26" name="Check Box 30">
              <controlPr defaultSize="0" autoFill="0" autoLine="0" autoPict="0">
                <anchor moveWithCells="1">
                  <from>
                    <xdr:col>2</xdr:col>
                    <xdr:colOff>1781175</xdr:colOff>
                    <xdr:row>19</xdr:row>
                    <xdr:rowOff>381000</xdr:rowOff>
                  </from>
                  <to>
                    <xdr:col>2</xdr:col>
                    <xdr:colOff>2600325</xdr:colOff>
                    <xdr:row>19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27" name="Check Box 31">
              <controlPr defaultSize="0" autoFill="0" autoLine="0" autoPict="0">
                <anchor moveWithCells="1">
                  <from>
                    <xdr:col>3</xdr:col>
                    <xdr:colOff>1895475</xdr:colOff>
                    <xdr:row>19</xdr:row>
                    <xdr:rowOff>476250</xdr:rowOff>
                  </from>
                  <to>
                    <xdr:col>3</xdr:col>
                    <xdr:colOff>2695575</xdr:colOff>
                    <xdr:row>19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28" name="Check Box 32">
              <controlPr defaultSize="0" autoFill="0" autoLine="0" autoPict="0">
                <anchor moveWithCells="1">
                  <from>
                    <xdr:col>2</xdr:col>
                    <xdr:colOff>1781175</xdr:colOff>
                    <xdr:row>20</xdr:row>
                    <xdr:rowOff>390525</xdr:rowOff>
                  </from>
                  <to>
                    <xdr:col>2</xdr:col>
                    <xdr:colOff>2600325</xdr:colOff>
                    <xdr:row>20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29" name="Check Box 33">
              <controlPr defaultSize="0" autoFill="0" autoLine="0" autoPict="0">
                <anchor moveWithCells="1">
                  <from>
                    <xdr:col>3</xdr:col>
                    <xdr:colOff>1885950</xdr:colOff>
                    <xdr:row>20</xdr:row>
                    <xdr:rowOff>323850</xdr:rowOff>
                  </from>
                  <to>
                    <xdr:col>3</xdr:col>
                    <xdr:colOff>2714625</xdr:colOff>
                    <xdr:row>20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0" name="Check Box 34">
              <controlPr defaultSize="0" autoFill="0" autoLine="0" autoPict="0">
                <anchor moveWithCells="1">
                  <from>
                    <xdr:col>2</xdr:col>
                    <xdr:colOff>1781175</xdr:colOff>
                    <xdr:row>21</xdr:row>
                    <xdr:rowOff>304800</xdr:rowOff>
                  </from>
                  <to>
                    <xdr:col>2</xdr:col>
                    <xdr:colOff>2600325</xdr:colOff>
                    <xdr:row>21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1" name="Check Box 35">
              <controlPr defaultSize="0" autoFill="0" autoLine="0" autoPict="0">
                <anchor moveWithCells="1">
                  <from>
                    <xdr:col>2</xdr:col>
                    <xdr:colOff>1781175</xdr:colOff>
                    <xdr:row>22</xdr:row>
                    <xdr:rowOff>438150</xdr:rowOff>
                  </from>
                  <to>
                    <xdr:col>2</xdr:col>
                    <xdr:colOff>2600325</xdr:colOff>
                    <xdr:row>22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2" name="Check Box 36">
              <controlPr defaultSize="0" autoFill="0" autoLine="0" autoPict="0">
                <anchor moveWithCells="1">
                  <from>
                    <xdr:col>2</xdr:col>
                    <xdr:colOff>1781175</xdr:colOff>
                    <xdr:row>23</xdr:row>
                    <xdr:rowOff>447675</xdr:rowOff>
                  </from>
                  <to>
                    <xdr:col>2</xdr:col>
                    <xdr:colOff>2600325</xdr:colOff>
                    <xdr:row>23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3" name="Check Box 38">
              <controlPr defaultSize="0" autoFill="0" autoLine="0" autoPict="0">
                <anchor moveWithCells="1">
                  <from>
                    <xdr:col>2</xdr:col>
                    <xdr:colOff>1857375</xdr:colOff>
                    <xdr:row>24</xdr:row>
                    <xdr:rowOff>352425</xdr:rowOff>
                  </from>
                  <to>
                    <xdr:col>2</xdr:col>
                    <xdr:colOff>2686050</xdr:colOff>
                    <xdr:row>24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34" name="Check Box 48">
              <controlPr defaultSize="0" autoFill="0" autoLine="0" autoPict="0">
                <anchor moveWithCells="1">
                  <from>
                    <xdr:col>7</xdr:col>
                    <xdr:colOff>495300</xdr:colOff>
                    <xdr:row>5</xdr:row>
                    <xdr:rowOff>95250</xdr:rowOff>
                  </from>
                  <to>
                    <xdr:col>7</xdr:col>
                    <xdr:colOff>1314450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35" name="Check Box 49">
              <controlPr defaultSize="0" autoFill="0" autoLine="0" autoPict="0">
                <anchor moveWithCells="1">
                  <from>
                    <xdr:col>7</xdr:col>
                    <xdr:colOff>495300</xdr:colOff>
                    <xdr:row>6</xdr:row>
                    <xdr:rowOff>95250</xdr:rowOff>
                  </from>
                  <to>
                    <xdr:col>7</xdr:col>
                    <xdr:colOff>1314450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36" name="Check Box 50">
              <controlPr defaultSize="0" autoFill="0" autoLine="0" autoPict="0">
                <anchor moveWithCells="1">
                  <from>
                    <xdr:col>7</xdr:col>
                    <xdr:colOff>495300</xdr:colOff>
                    <xdr:row>7</xdr:row>
                    <xdr:rowOff>95250</xdr:rowOff>
                  </from>
                  <to>
                    <xdr:col>7</xdr:col>
                    <xdr:colOff>1314450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37" name="Check Box 51">
              <controlPr defaultSize="0" autoFill="0" autoLine="0" autoPict="0">
                <anchor moveWithCells="1">
                  <from>
                    <xdr:col>7</xdr:col>
                    <xdr:colOff>495300</xdr:colOff>
                    <xdr:row>8</xdr:row>
                    <xdr:rowOff>95250</xdr:rowOff>
                  </from>
                  <to>
                    <xdr:col>7</xdr:col>
                    <xdr:colOff>1314450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38" name="Check Box 53">
              <controlPr defaultSize="0" autoFill="0" autoLine="0" autoPict="0">
                <anchor moveWithCells="1">
                  <from>
                    <xdr:col>7</xdr:col>
                    <xdr:colOff>495300</xdr:colOff>
                    <xdr:row>11</xdr:row>
                    <xdr:rowOff>95250</xdr:rowOff>
                  </from>
                  <to>
                    <xdr:col>7</xdr:col>
                    <xdr:colOff>1314450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39" name="Check Box 54">
              <controlPr defaultSize="0" autoFill="0" autoLine="0" autoPict="0">
                <anchor moveWithCells="1">
                  <from>
                    <xdr:col>7</xdr:col>
                    <xdr:colOff>495300</xdr:colOff>
                    <xdr:row>14</xdr:row>
                    <xdr:rowOff>95250</xdr:rowOff>
                  </from>
                  <to>
                    <xdr:col>7</xdr:col>
                    <xdr:colOff>1314450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40" name="Check Box 55">
              <controlPr defaultSize="0" autoFill="0" autoLine="0" autoPict="0">
                <anchor moveWithCells="1">
                  <from>
                    <xdr:col>7</xdr:col>
                    <xdr:colOff>495300</xdr:colOff>
                    <xdr:row>16</xdr:row>
                    <xdr:rowOff>142875</xdr:rowOff>
                  </from>
                  <to>
                    <xdr:col>7</xdr:col>
                    <xdr:colOff>1314450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41" name="Check Box 56">
              <controlPr defaultSize="0" autoFill="0" autoLine="0" autoPict="0">
                <anchor moveWithCells="1">
                  <from>
                    <xdr:col>7</xdr:col>
                    <xdr:colOff>495300</xdr:colOff>
                    <xdr:row>17</xdr:row>
                    <xdr:rowOff>104775</xdr:rowOff>
                  </from>
                  <to>
                    <xdr:col>7</xdr:col>
                    <xdr:colOff>1314450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42" name="Check Box 57">
              <controlPr defaultSize="0" autoFill="0" autoLine="0" autoPict="0">
                <anchor moveWithCells="1">
                  <from>
                    <xdr:col>7</xdr:col>
                    <xdr:colOff>495300</xdr:colOff>
                    <xdr:row>18</xdr:row>
                    <xdr:rowOff>95250</xdr:rowOff>
                  </from>
                  <to>
                    <xdr:col>7</xdr:col>
                    <xdr:colOff>1314450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43" name="Check Box 58">
              <controlPr defaultSize="0" autoFill="0" autoLine="0" autoPict="0">
                <anchor moveWithCells="1">
                  <from>
                    <xdr:col>7</xdr:col>
                    <xdr:colOff>495300</xdr:colOff>
                    <xdr:row>19</xdr:row>
                    <xdr:rowOff>95250</xdr:rowOff>
                  </from>
                  <to>
                    <xdr:col>7</xdr:col>
                    <xdr:colOff>1314450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44" name="Check Box 59">
              <controlPr defaultSize="0" autoFill="0" autoLine="0" autoPict="0">
                <anchor moveWithCells="1">
                  <from>
                    <xdr:col>7</xdr:col>
                    <xdr:colOff>495300</xdr:colOff>
                    <xdr:row>20</xdr:row>
                    <xdr:rowOff>95250</xdr:rowOff>
                  </from>
                  <to>
                    <xdr:col>7</xdr:col>
                    <xdr:colOff>1314450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45" name="Check Box 60">
              <controlPr defaultSize="0" autoFill="0" autoLine="0" autoPict="0">
                <anchor moveWithCells="1">
                  <from>
                    <xdr:col>7</xdr:col>
                    <xdr:colOff>495300</xdr:colOff>
                    <xdr:row>21</xdr:row>
                    <xdr:rowOff>95250</xdr:rowOff>
                  </from>
                  <to>
                    <xdr:col>7</xdr:col>
                    <xdr:colOff>1314450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46" name="Check Box 61">
              <controlPr defaultSize="0" autoFill="0" autoLine="0" autoPict="0">
                <anchor moveWithCells="1">
                  <from>
                    <xdr:col>7</xdr:col>
                    <xdr:colOff>495300</xdr:colOff>
                    <xdr:row>22</xdr:row>
                    <xdr:rowOff>95250</xdr:rowOff>
                  </from>
                  <to>
                    <xdr:col>7</xdr:col>
                    <xdr:colOff>1314450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5" r:id="rId47" name="Check Box 63">
              <controlPr defaultSize="0" autoFill="0" autoLine="0" autoPict="0">
                <anchor moveWithCells="1">
                  <from>
                    <xdr:col>7</xdr:col>
                    <xdr:colOff>495300</xdr:colOff>
                    <xdr:row>24</xdr:row>
                    <xdr:rowOff>95250</xdr:rowOff>
                  </from>
                  <to>
                    <xdr:col>7</xdr:col>
                    <xdr:colOff>1314450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4" r:id="rId48" name="Check Box 72">
              <controlPr defaultSize="0" autoFill="0" autoLine="0" autoPict="0">
                <anchor moveWithCells="1">
                  <from>
                    <xdr:col>3</xdr:col>
                    <xdr:colOff>1876425</xdr:colOff>
                    <xdr:row>11</xdr:row>
                    <xdr:rowOff>400050</xdr:rowOff>
                  </from>
                  <to>
                    <xdr:col>3</xdr:col>
                    <xdr:colOff>2733675</xdr:colOff>
                    <xdr:row>11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5" r:id="rId49" name="Check Box 73">
              <controlPr defaultSize="0" autoFill="0" autoLine="0" autoPict="0">
                <anchor moveWithCells="1">
                  <from>
                    <xdr:col>3</xdr:col>
                    <xdr:colOff>2305050</xdr:colOff>
                    <xdr:row>12</xdr:row>
                    <xdr:rowOff>142875</xdr:rowOff>
                  </from>
                  <to>
                    <xdr:col>3</xdr:col>
                    <xdr:colOff>3190875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6" r:id="rId50" name="Check Box 74">
              <controlPr defaultSize="0" autoFill="0" autoLine="0" autoPict="0">
                <anchor moveWithCells="1">
                  <from>
                    <xdr:col>3</xdr:col>
                    <xdr:colOff>1857375</xdr:colOff>
                    <xdr:row>13</xdr:row>
                    <xdr:rowOff>47625</xdr:rowOff>
                  </from>
                  <to>
                    <xdr:col>3</xdr:col>
                    <xdr:colOff>2743200</xdr:colOff>
                    <xdr:row>13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7" r:id="rId51" name="Check Box 75">
              <controlPr defaultSize="0" autoFill="0" autoLine="0" autoPict="0">
                <anchor moveWithCells="1">
                  <from>
                    <xdr:col>3</xdr:col>
                    <xdr:colOff>1885950</xdr:colOff>
                    <xdr:row>17</xdr:row>
                    <xdr:rowOff>419100</xdr:rowOff>
                  </from>
                  <to>
                    <xdr:col>3</xdr:col>
                    <xdr:colOff>2714625</xdr:colOff>
                    <xdr:row>17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9" r:id="rId52" name="Check Box 77">
              <controlPr defaultSize="0" autoFill="0" autoLine="0" autoPict="0">
                <anchor moveWithCells="1">
                  <from>
                    <xdr:col>3</xdr:col>
                    <xdr:colOff>1885950</xdr:colOff>
                    <xdr:row>18</xdr:row>
                    <xdr:rowOff>419100</xdr:rowOff>
                  </from>
                  <to>
                    <xdr:col>3</xdr:col>
                    <xdr:colOff>2714625</xdr:colOff>
                    <xdr:row>18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0" r:id="rId53" name="Check Box 78">
              <controlPr defaultSize="0" autoFill="0" autoLine="0" autoPict="0">
                <anchor moveWithCells="1">
                  <from>
                    <xdr:col>3</xdr:col>
                    <xdr:colOff>1885950</xdr:colOff>
                    <xdr:row>21</xdr:row>
                    <xdr:rowOff>323850</xdr:rowOff>
                  </from>
                  <to>
                    <xdr:col>3</xdr:col>
                    <xdr:colOff>2714625</xdr:colOff>
                    <xdr:row>21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1" r:id="rId54" name="Check Box 79">
              <controlPr defaultSize="0" autoFill="0" autoLine="0" autoPict="0">
                <anchor moveWithCells="1">
                  <from>
                    <xdr:col>3</xdr:col>
                    <xdr:colOff>1885950</xdr:colOff>
                    <xdr:row>22</xdr:row>
                    <xdr:rowOff>323850</xdr:rowOff>
                  </from>
                  <to>
                    <xdr:col>3</xdr:col>
                    <xdr:colOff>2714625</xdr:colOff>
                    <xdr:row>22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2" r:id="rId55" name="Check Box 80">
              <controlPr defaultSize="0" autoFill="0" autoLine="0" autoPict="0">
                <anchor moveWithCells="1">
                  <from>
                    <xdr:col>2</xdr:col>
                    <xdr:colOff>828675</xdr:colOff>
                    <xdr:row>24</xdr:row>
                    <xdr:rowOff>371475</xdr:rowOff>
                  </from>
                  <to>
                    <xdr:col>2</xdr:col>
                    <xdr:colOff>1647825</xdr:colOff>
                    <xdr:row>24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3" r:id="rId56" name="Check Box 81">
              <controlPr defaultSize="0" autoFill="0" autoLine="0" autoPict="0">
                <anchor moveWithCells="1">
                  <from>
                    <xdr:col>2</xdr:col>
                    <xdr:colOff>2857500</xdr:colOff>
                    <xdr:row>24</xdr:row>
                    <xdr:rowOff>371475</xdr:rowOff>
                  </from>
                  <to>
                    <xdr:col>2</xdr:col>
                    <xdr:colOff>3686175</xdr:colOff>
                    <xdr:row>24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5" r:id="rId57" name="Check Box 83">
              <controlPr defaultSize="0" autoFill="0" autoLine="0" autoPict="0">
                <anchor moveWithCells="1">
                  <from>
                    <xdr:col>7</xdr:col>
                    <xdr:colOff>495300</xdr:colOff>
                    <xdr:row>4</xdr:row>
                    <xdr:rowOff>95250</xdr:rowOff>
                  </from>
                  <to>
                    <xdr:col>7</xdr:col>
                    <xdr:colOff>1314450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6" r:id="rId58" name="Check Box 84">
              <controlPr defaultSize="0" autoFill="0" autoLine="0" autoPict="0">
                <anchor moveWithCells="1">
                  <from>
                    <xdr:col>7</xdr:col>
                    <xdr:colOff>495300</xdr:colOff>
                    <xdr:row>10</xdr:row>
                    <xdr:rowOff>95250</xdr:rowOff>
                  </from>
                  <to>
                    <xdr:col>7</xdr:col>
                    <xdr:colOff>1314450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7" r:id="rId59" name="Check Box 85">
              <controlPr defaultSize="0" autoFill="0" autoLine="0" autoPict="0">
                <anchor moveWithCells="1">
                  <from>
                    <xdr:col>7</xdr:col>
                    <xdr:colOff>495300</xdr:colOff>
                    <xdr:row>13</xdr:row>
                    <xdr:rowOff>95250</xdr:rowOff>
                  </from>
                  <to>
                    <xdr:col>7</xdr:col>
                    <xdr:colOff>1314450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8" r:id="rId60" name="Check Box 86">
              <controlPr defaultSize="0" autoFill="0" autoLine="0" autoPict="0">
                <anchor moveWithCells="1">
                  <from>
                    <xdr:col>7</xdr:col>
                    <xdr:colOff>495300</xdr:colOff>
                    <xdr:row>12</xdr:row>
                    <xdr:rowOff>95250</xdr:rowOff>
                  </from>
                  <to>
                    <xdr:col>7</xdr:col>
                    <xdr:colOff>1314450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24"/>
  <sheetViews>
    <sheetView showGridLines="0" zoomScale="80" zoomScaleNormal="80" workbookViewId="0">
      <selection activeCell="H1" sqref="H1:H1048576"/>
    </sheetView>
  </sheetViews>
  <sheetFormatPr defaultRowHeight="14.25" x14ac:dyDescent="0.2"/>
  <cols>
    <col min="1" max="1" width="9" customWidth="1"/>
    <col min="2" max="2" width="43.375" customWidth="1"/>
    <col min="3" max="3" width="50.875" customWidth="1"/>
    <col min="4" max="4" width="53.875" customWidth="1"/>
    <col min="5" max="5" width="10.25" style="134" customWidth="1"/>
    <col min="6" max="6" width="13.5" customWidth="1"/>
    <col min="7" max="7" width="14.75" customWidth="1"/>
    <col min="8" max="8" width="23.25" style="11" customWidth="1"/>
    <col min="9" max="9" width="12.25" hidden="1" customWidth="1"/>
    <col min="10" max="10" width="14" hidden="1" customWidth="1"/>
    <col min="11" max="11" width="16.5" hidden="1" customWidth="1"/>
    <col min="12" max="12" width="18.5" hidden="1" customWidth="1"/>
    <col min="13" max="13" width="14" hidden="1" customWidth="1"/>
    <col min="14" max="14" width="13" hidden="1" customWidth="1"/>
    <col min="15" max="15" width="12.25" hidden="1" customWidth="1"/>
    <col min="16" max="17" width="12.5" hidden="1" customWidth="1"/>
    <col min="18" max="18" width="11.25" hidden="1" customWidth="1"/>
    <col min="19" max="19" width="11.5" hidden="1" customWidth="1"/>
    <col min="20" max="20" width="10.75" hidden="1" customWidth="1"/>
    <col min="21" max="21" width="8.75" hidden="1" customWidth="1"/>
    <col min="22" max="22" width="7.25" hidden="1" customWidth="1"/>
    <col min="23" max="23" width="10.5" style="32" hidden="1" customWidth="1"/>
    <col min="24" max="24" width="13" hidden="1" customWidth="1"/>
    <col min="25" max="25" width="7.5" hidden="1" customWidth="1"/>
    <col min="26" max="26" width="5.25" customWidth="1"/>
    <col min="27" max="27" width="18.375" customWidth="1"/>
  </cols>
  <sheetData>
    <row r="1" spans="1:32" ht="26.25" x14ac:dyDescent="0.4">
      <c r="A1" s="4" t="s">
        <v>139</v>
      </c>
      <c r="B1" s="2"/>
      <c r="C1" s="2"/>
      <c r="D1" s="2"/>
      <c r="E1" s="15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0"/>
      <c r="X1" s="2"/>
      <c r="Y1" s="2"/>
      <c r="Z1" s="2"/>
      <c r="AA1" s="2"/>
      <c r="AB1" s="2"/>
      <c r="AC1" s="2"/>
      <c r="AD1" s="2"/>
      <c r="AE1" s="2"/>
      <c r="AF1" s="3"/>
    </row>
    <row r="2" spans="1:32" x14ac:dyDescent="0.2">
      <c r="A2" s="2"/>
      <c r="B2" s="2"/>
      <c r="C2" s="2"/>
      <c r="D2" s="2"/>
      <c r="E2" s="15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0"/>
      <c r="X2" s="2"/>
      <c r="Y2" s="2"/>
      <c r="Z2" s="2"/>
      <c r="AA2" s="2"/>
      <c r="AB2" s="2"/>
      <c r="AC2" s="2"/>
      <c r="AD2" s="2"/>
      <c r="AE2" s="2"/>
      <c r="AF2" s="3"/>
    </row>
    <row r="3" spans="1:32" ht="21" thickBot="1" x14ac:dyDescent="0.35">
      <c r="A3" s="3"/>
      <c r="B3" s="7" t="s">
        <v>1</v>
      </c>
      <c r="C3" s="7" t="s">
        <v>2</v>
      </c>
      <c r="D3" s="7"/>
      <c r="E3" s="15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1"/>
      <c r="X3" s="6"/>
      <c r="Y3" s="6"/>
      <c r="Z3" s="6"/>
      <c r="AA3" s="6"/>
      <c r="AB3" s="6"/>
      <c r="AC3" s="6"/>
      <c r="AD3" s="6"/>
      <c r="AE3" s="6"/>
      <c r="AF3" s="3"/>
    </row>
    <row r="4" spans="1:32" ht="103.5" customHeight="1" thickTop="1" thickBot="1" x14ac:dyDescent="0.3">
      <c r="A4" s="3"/>
      <c r="B4" s="91"/>
      <c r="C4" s="92"/>
      <c r="D4" s="93"/>
      <c r="E4" s="94" t="s">
        <v>3</v>
      </c>
      <c r="F4" s="115" t="s">
        <v>4</v>
      </c>
      <c r="G4" s="95" t="s">
        <v>5</v>
      </c>
      <c r="H4" s="179" t="s">
        <v>89</v>
      </c>
      <c r="I4" s="35"/>
      <c r="J4" s="35">
        <v>0</v>
      </c>
      <c r="K4" s="35">
        <v>2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>
        <v>1</v>
      </c>
      <c r="W4" s="26"/>
      <c r="X4" s="24"/>
      <c r="Y4" s="24"/>
      <c r="AF4" s="3"/>
    </row>
    <row r="5" spans="1:32" ht="60" customHeight="1" thickTop="1" x14ac:dyDescent="0.25">
      <c r="A5" s="3"/>
      <c r="B5" s="75" t="s">
        <v>140</v>
      </c>
      <c r="C5" s="48" t="s">
        <v>31</v>
      </c>
      <c r="D5" s="79"/>
      <c r="E5" s="112" t="str">
        <f>IF(V5&gt;J4, "YES", "NO")</f>
        <v>NO</v>
      </c>
      <c r="F5" s="90"/>
      <c r="G5" s="113"/>
      <c r="H5" s="170"/>
      <c r="I5" s="68" t="b">
        <v>0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>
        <f>COUNTIF(I5,"TRUE")</f>
        <v>0</v>
      </c>
      <c r="W5" s="24">
        <f>COUNTIF(E5, "YES")</f>
        <v>0</v>
      </c>
      <c r="X5" s="24"/>
      <c r="Y5" s="24"/>
      <c r="Z5" s="116" t="s">
        <v>10</v>
      </c>
      <c r="AB5" s="1" t="s">
        <v>11</v>
      </c>
      <c r="AF5" s="3"/>
    </row>
    <row r="6" spans="1:32" ht="60" customHeight="1" x14ac:dyDescent="0.45">
      <c r="A6" s="3"/>
      <c r="B6" s="72" t="s">
        <v>141</v>
      </c>
      <c r="C6" s="49" t="s">
        <v>31</v>
      </c>
      <c r="D6" s="78"/>
      <c r="E6" s="55" t="str">
        <f>IF(V6&gt;J4, "YES", "NO")</f>
        <v>NO</v>
      </c>
      <c r="F6" s="97"/>
      <c r="G6" s="13"/>
      <c r="H6" s="171"/>
      <c r="I6" s="98" t="b">
        <v>0</v>
      </c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>
        <f>COUNTIF(I6,"TRUE")</f>
        <v>0</v>
      </c>
      <c r="W6" s="98">
        <f>COUNTIF(E6, "YES")</f>
        <v>0</v>
      </c>
      <c r="X6" s="98"/>
      <c r="Y6" s="98"/>
      <c r="Z6" s="117">
        <f>SUM(W5:W30)</f>
        <v>0</v>
      </c>
      <c r="AA6" s="8" t="s">
        <v>142</v>
      </c>
      <c r="AB6" s="8"/>
      <c r="AC6" s="8">
        <f>SUM(X5:X30)</f>
        <v>0</v>
      </c>
      <c r="AF6" s="3"/>
    </row>
    <row r="7" spans="1:32" ht="60" customHeight="1" x14ac:dyDescent="0.2">
      <c r="A7" s="3"/>
      <c r="B7" s="72" t="s">
        <v>143</v>
      </c>
      <c r="C7" s="49" t="s">
        <v>19</v>
      </c>
      <c r="D7" s="78" t="s">
        <v>31</v>
      </c>
      <c r="E7" s="55" t="str">
        <f>IF(V7&gt;V4, "YES", "NO")</f>
        <v>NO</v>
      </c>
      <c r="F7" s="99"/>
      <c r="G7" s="12"/>
      <c r="H7" s="121"/>
      <c r="I7" s="24" t="b">
        <v>0</v>
      </c>
      <c r="J7" s="24" t="b">
        <v>0</v>
      </c>
      <c r="K7" s="24">
        <f>COUNTIF(I7,"TRUE")</f>
        <v>0</v>
      </c>
      <c r="L7" s="24">
        <f>COUNTIF(J7,"TRUE")</f>
        <v>0</v>
      </c>
      <c r="M7" s="24"/>
      <c r="N7" s="24"/>
      <c r="O7" s="24"/>
      <c r="P7" s="24"/>
      <c r="Q7" s="24"/>
      <c r="R7" s="24"/>
      <c r="S7" s="24"/>
      <c r="T7" s="24"/>
      <c r="U7" s="24"/>
      <c r="V7" s="24">
        <f>SUM(K7:L7)</f>
        <v>0</v>
      </c>
      <c r="W7" s="24">
        <f>COUNTIF(E7, "YES")</f>
        <v>0</v>
      </c>
      <c r="X7" s="24"/>
      <c r="Y7" s="24"/>
      <c r="Z7" s="118"/>
      <c r="AA7" s="5"/>
      <c r="AB7" s="5"/>
      <c r="AC7" s="5"/>
      <c r="AD7" s="5"/>
      <c r="AE7" s="5"/>
      <c r="AF7" s="5"/>
    </row>
    <row r="8" spans="1:32" ht="60" customHeight="1" x14ac:dyDescent="0.2">
      <c r="A8" s="3"/>
      <c r="B8" s="72" t="s">
        <v>144</v>
      </c>
      <c r="C8" s="49" t="s">
        <v>31</v>
      </c>
      <c r="D8" s="78"/>
      <c r="E8" s="55" t="str">
        <f>IF(V8&gt;J4, "YES", "NO")</f>
        <v>NO</v>
      </c>
      <c r="F8" s="99"/>
      <c r="G8" s="12"/>
      <c r="H8" s="172"/>
      <c r="I8" s="24" t="b">
        <v>0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>
        <f>COUNTIF(I8,"TRUE")</f>
        <v>0</v>
      </c>
      <c r="W8" s="24">
        <f>COUNTIF(E8, "YES")</f>
        <v>0</v>
      </c>
      <c r="X8" s="24"/>
      <c r="Y8" s="24">
        <f>SUM(W8:W12)</f>
        <v>0</v>
      </c>
      <c r="Z8" s="119"/>
    </row>
    <row r="9" spans="1:32" ht="60" customHeight="1" x14ac:dyDescent="0.2">
      <c r="A9" s="3"/>
      <c r="B9" s="72" t="s">
        <v>145</v>
      </c>
      <c r="C9" s="49" t="s">
        <v>31</v>
      </c>
      <c r="D9" s="78" t="s">
        <v>146</v>
      </c>
      <c r="E9" s="55" t="str">
        <f>IF(V9&gt;J4, "YES", "NO")</f>
        <v>NO</v>
      </c>
      <c r="F9" s="100"/>
      <c r="G9" s="110"/>
      <c r="H9" s="173"/>
      <c r="I9" s="24" t="b">
        <v>0</v>
      </c>
      <c r="J9" s="24" t="b">
        <v>0</v>
      </c>
      <c r="K9" s="24">
        <f>COUNTIF(I9,"TRUE")</f>
        <v>0</v>
      </c>
      <c r="L9" s="24">
        <f>COUNTIF(J9,"TRUE")</f>
        <v>0</v>
      </c>
      <c r="M9" s="24"/>
      <c r="N9" s="24"/>
      <c r="O9" s="24"/>
      <c r="P9" s="24"/>
      <c r="Q9" s="24"/>
      <c r="R9" s="24"/>
      <c r="S9" s="24"/>
      <c r="T9" s="24"/>
      <c r="U9" s="24"/>
      <c r="V9" s="24">
        <f>SUM(K9:L9)</f>
        <v>0</v>
      </c>
      <c r="W9" s="24"/>
      <c r="X9" s="24">
        <f>COUNTIF(E9, "YES")</f>
        <v>0</v>
      </c>
      <c r="Y9" s="24"/>
      <c r="Z9" s="119"/>
    </row>
    <row r="10" spans="1:32" ht="60" customHeight="1" x14ac:dyDescent="0.2">
      <c r="A10" s="3"/>
      <c r="B10" s="72" t="s">
        <v>147</v>
      </c>
      <c r="C10" s="49" t="s">
        <v>31</v>
      </c>
      <c r="D10" s="78"/>
      <c r="E10" s="55" t="str">
        <f>IF(V10&gt;J4, "YES", "NO")</f>
        <v>NO</v>
      </c>
      <c r="F10" s="100"/>
      <c r="G10" s="110"/>
      <c r="H10" s="173"/>
      <c r="I10" s="24" t="b">
        <v>0</v>
      </c>
      <c r="J10" s="24" t="b">
        <v>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>
        <f>COUNTIF(I10,"TRUE")</f>
        <v>0</v>
      </c>
      <c r="W10" s="24"/>
      <c r="X10" s="24">
        <f>COUNTIF(E10, "YES")</f>
        <v>0</v>
      </c>
      <c r="Y10" s="24"/>
      <c r="Z10" s="119"/>
    </row>
    <row r="11" spans="1:32" ht="60" customHeight="1" x14ac:dyDescent="0.2">
      <c r="A11" s="3"/>
      <c r="B11" s="72" t="s">
        <v>148</v>
      </c>
      <c r="C11" s="49" t="s">
        <v>31</v>
      </c>
      <c r="D11" s="78"/>
      <c r="E11" s="55" t="str">
        <f>IF(V11&gt;J4, "YES", "NO")</f>
        <v>NO</v>
      </c>
      <c r="F11" s="99"/>
      <c r="G11" s="12"/>
      <c r="H11" s="174"/>
      <c r="I11" s="103" t="b">
        <v>0</v>
      </c>
      <c r="J11" s="103" t="b">
        <v>0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>
        <f>COUNTIF(I11,"TRUE")</f>
        <v>0</v>
      </c>
      <c r="W11" s="103"/>
      <c r="X11" s="103">
        <f>COUNTIF(E11, "YES")*2</f>
        <v>0</v>
      </c>
      <c r="Y11" s="103"/>
      <c r="Z11" s="119"/>
    </row>
    <row r="12" spans="1:32" ht="60" customHeight="1" x14ac:dyDescent="0.2">
      <c r="A12" s="3"/>
      <c r="B12" s="72" t="s">
        <v>149</v>
      </c>
      <c r="C12" s="49" t="s">
        <v>31</v>
      </c>
      <c r="D12" s="78" t="s">
        <v>146</v>
      </c>
      <c r="E12" s="55" t="str">
        <f>IF(V12&gt;J4, "YES", "NO")</f>
        <v>NO</v>
      </c>
      <c r="F12" s="99"/>
      <c r="G12" s="12"/>
      <c r="H12" s="172"/>
      <c r="I12" s="24" t="b">
        <v>0</v>
      </c>
      <c r="J12" s="24" t="b">
        <v>0</v>
      </c>
      <c r="K12" s="24">
        <f t="shared" ref="K12:K21" si="0">COUNTIF(I12,"TRUE")</f>
        <v>0</v>
      </c>
      <c r="L12" s="24">
        <f t="shared" ref="L12:L21" si="1">COUNTIF(J12,"TRUE")</f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>
        <f t="shared" ref="V12:V21" si="2">SUM(K12:L12)</f>
        <v>0</v>
      </c>
      <c r="W12" s="24">
        <f>COUNTIF(E12, "YES")</f>
        <v>0</v>
      </c>
      <c r="X12" s="24"/>
      <c r="Y12" s="24">
        <f>SUM(W15)</f>
        <v>0</v>
      </c>
      <c r="Z12" s="119"/>
    </row>
    <row r="13" spans="1:32" ht="60" customHeight="1" x14ac:dyDescent="0.2">
      <c r="A13" s="3"/>
      <c r="B13" s="73" t="s">
        <v>150</v>
      </c>
      <c r="C13" s="71" t="s">
        <v>31</v>
      </c>
      <c r="D13" s="178" t="s">
        <v>146</v>
      </c>
      <c r="E13" s="147" t="str">
        <f>IF(V13&gt;J4, "YES", "NO")</f>
        <v>NO</v>
      </c>
      <c r="F13" s="99"/>
      <c r="G13" s="12"/>
      <c r="H13" s="172"/>
      <c r="I13" s="24" t="b">
        <v>0</v>
      </c>
      <c r="J13" s="24" t="b">
        <v>0</v>
      </c>
      <c r="K13" s="24">
        <f t="shared" si="0"/>
        <v>0</v>
      </c>
      <c r="L13" s="24">
        <f t="shared" si="1"/>
        <v>0</v>
      </c>
      <c r="M13" s="24"/>
      <c r="N13" s="24"/>
      <c r="O13" s="24"/>
      <c r="P13" s="24"/>
      <c r="Q13" s="24"/>
      <c r="R13" s="24"/>
      <c r="S13" s="24"/>
      <c r="T13" s="24"/>
      <c r="U13" s="24"/>
      <c r="V13" s="24">
        <f t="shared" si="2"/>
        <v>0</v>
      </c>
      <c r="W13" s="24">
        <f>COUNTIF(E13, "YES")</f>
        <v>0</v>
      </c>
      <c r="X13" s="24"/>
      <c r="Y13" s="24"/>
      <c r="Z13" s="119"/>
    </row>
    <row r="14" spans="1:32" ht="60" customHeight="1" x14ac:dyDescent="0.2">
      <c r="A14" s="3"/>
      <c r="B14" s="74" t="s">
        <v>151</v>
      </c>
      <c r="C14" s="33" t="s">
        <v>31</v>
      </c>
      <c r="D14" s="47" t="s">
        <v>146</v>
      </c>
      <c r="E14" s="140" t="str">
        <f>IF(V14&gt;J4, "YES", "NO")</f>
        <v>NO</v>
      </c>
      <c r="F14" s="139"/>
      <c r="G14" s="99"/>
      <c r="H14" s="180"/>
      <c r="I14" s="46" t="b">
        <v>0</v>
      </c>
      <c r="J14" s="24" t="b">
        <v>0</v>
      </c>
      <c r="K14" s="24">
        <f t="shared" si="0"/>
        <v>0</v>
      </c>
      <c r="L14" s="24">
        <f t="shared" si="1"/>
        <v>0</v>
      </c>
      <c r="M14" s="24"/>
      <c r="N14" s="24"/>
      <c r="O14" s="24"/>
      <c r="P14" s="24"/>
      <c r="Q14" s="24"/>
      <c r="R14" s="24"/>
      <c r="S14" s="24"/>
      <c r="T14" s="24"/>
      <c r="U14" s="24"/>
      <c r="V14" s="24">
        <f t="shared" si="2"/>
        <v>0</v>
      </c>
      <c r="W14" s="24">
        <f>COUNTIF(E14, "YES")</f>
        <v>0</v>
      </c>
      <c r="X14" s="24"/>
      <c r="Y14" s="24">
        <f>SUM(W17)</f>
        <v>0</v>
      </c>
      <c r="Z14" s="119"/>
    </row>
    <row r="15" spans="1:32" ht="60" customHeight="1" x14ac:dyDescent="0.2">
      <c r="A15" s="3"/>
      <c r="B15" s="72" t="s">
        <v>152</v>
      </c>
      <c r="C15" s="36" t="s">
        <v>31</v>
      </c>
      <c r="D15" s="38" t="s">
        <v>146</v>
      </c>
      <c r="E15" s="55" t="str">
        <f>IF(V15&gt;J4, "YES", "NO")</f>
        <v>NO</v>
      </c>
      <c r="F15" s="99"/>
      <c r="G15" s="12"/>
      <c r="H15" s="172"/>
      <c r="I15" t="b">
        <v>0</v>
      </c>
      <c r="J15" t="b">
        <v>0</v>
      </c>
      <c r="K15">
        <f t="shared" si="0"/>
        <v>0</v>
      </c>
      <c r="L15">
        <f t="shared" si="1"/>
        <v>0</v>
      </c>
      <c r="V15">
        <f t="shared" si="2"/>
        <v>0</v>
      </c>
      <c r="W15">
        <f>COUNTIF(E15, "YES")</f>
        <v>0</v>
      </c>
      <c r="Z15" s="119"/>
    </row>
    <row r="16" spans="1:32" ht="60" customHeight="1" x14ac:dyDescent="0.2">
      <c r="A16" s="3"/>
      <c r="B16" s="72" t="s">
        <v>153</v>
      </c>
      <c r="C16" s="49" t="s">
        <v>31</v>
      </c>
      <c r="D16" s="78" t="s">
        <v>146</v>
      </c>
      <c r="E16" s="83" t="str">
        <f>IF(V16&gt;J5, "YES", "NO")</f>
        <v>NO</v>
      </c>
      <c r="F16" s="80"/>
      <c r="G16" s="39"/>
      <c r="H16" s="175"/>
      <c r="I16" s="68" t="b">
        <v>0</v>
      </c>
      <c r="J16" s="68" t="b">
        <v>0</v>
      </c>
      <c r="K16" s="68">
        <f t="shared" si="0"/>
        <v>0</v>
      </c>
      <c r="L16" s="68">
        <f t="shared" si="1"/>
        <v>0</v>
      </c>
      <c r="M16" s="68"/>
      <c r="N16" s="68"/>
      <c r="O16" s="68"/>
      <c r="P16" s="68"/>
      <c r="Q16" s="68"/>
      <c r="R16" s="68"/>
      <c r="S16" s="68"/>
      <c r="T16" s="68"/>
      <c r="U16" s="68"/>
      <c r="V16" s="68">
        <f t="shared" si="2"/>
        <v>0</v>
      </c>
      <c r="W16" s="24"/>
      <c r="X16">
        <f>COUNTIF(E16, "YES")*2</f>
        <v>0</v>
      </c>
      <c r="Z16" s="119"/>
    </row>
    <row r="17" spans="1:27" ht="60" customHeight="1" x14ac:dyDescent="0.2">
      <c r="A17" s="3"/>
      <c r="B17" s="75" t="s">
        <v>154</v>
      </c>
      <c r="C17" s="40" t="s">
        <v>31</v>
      </c>
      <c r="D17" s="41" t="s">
        <v>146</v>
      </c>
      <c r="E17" s="81" t="str">
        <f>IF(V17&gt;J4, "YES", "NO")</f>
        <v>NO</v>
      </c>
      <c r="F17" s="99"/>
      <c r="G17" s="12"/>
      <c r="H17" s="172"/>
      <c r="I17" t="b">
        <v>0</v>
      </c>
      <c r="J17" t="b">
        <v>0</v>
      </c>
      <c r="K17">
        <f t="shared" si="0"/>
        <v>0</v>
      </c>
      <c r="L17">
        <f t="shared" si="1"/>
        <v>0</v>
      </c>
      <c r="V17">
        <f t="shared" si="2"/>
        <v>0</v>
      </c>
      <c r="W17"/>
      <c r="X17">
        <f>COUNTIF(E17, "YES")</f>
        <v>0</v>
      </c>
      <c r="Z17" s="119"/>
    </row>
    <row r="18" spans="1:27" ht="60" customHeight="1" x14ac:dyDescent="0.2">
      <c r="A18" s="3"/>
      <c r="B18" s="72" t="s">
        <v>155</v>
      </c>
      <c r="C18" s="36" t="s">
        <v>31</v>
      </c>
      <c r="D18" s="37" t="s">
        <v>146</v>
      </c>
      <c r="E18" s="55" t="str">
        <f>IF(V18&gt;J5, "YES", "NO")</f>
        <v>NO</v>
      </c>
      <c r="F18" s="100"/>
      <c r="G18" s="110"/>
      <c r="H18" s="173"/>
      <c r="I18" t="b">
        <v>0</v>
      </c>
      <c r="J18" t="b">
        <v>0</v>
      </c>
      <c r="K18">
        <f t="shared" si="0"/>
        <v>0</v>
      </c>
      <c r="L18">
        <f t="shared" si="1"/>
        <v>0</v>
      </c>
      <c r="V18">
        <f t="shared" si="2"/>
        <v>0</v>
      </c>
      <c r="W18"/>
      <c r="X18">
        <f>COUNTIF(E18, "YES")*2</f>
        <v>0</v>
      </c>
      <c r="Y18">
        <f>SUM(W20:W23)</f>
        <v>0</v>
      </c>
      <c r="Z18" s="119"/>
    </row>
    <row r="19" spans="1:27" ht="60" customHeight="1" x14ac:dyDescent="0.2">
      <c r="A19" s="3"/>
      <c r="B19" s="72" t="s">
        <v>156</v>
      </c>
      <c r="C19" s="36" t="s">
        <v>19</v>
      </c>
      <c r="D19" s="37" t="s">
        <v>20</v>
      </c>
      <c r="E19" s="55" t="str">
        <f>IF(V19&gt;V4, "YES", "NO")</f>
        <v>NO</v>
      </c>
      <c r="F19" s="106"/>
      <c r="G19" s="42"/>
      <c r="H19" s="107"/>
      <c r="I19" s="108" t="b">
        <v>0</v>
      </c>
      <c r="J19" s="108" t="b">
        <v>0</v>
      </c>
      <c r="K19" s="108">
        <f t="shared" si="0"/>
        <v>0</v>
      </c>
      <c r="L19" s="108">
        <f t="shared" si="1"/>
        <v>0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>
        <f t="shared" si="2"/>
        <v>0</v>
      </c>
      <c r="W19" s="108">
        <f>COUNTIF(E19, "YES")</f>
        <v>0</v>
      </c>
      <c r="X19" s="108"/>
      <c r="Y19" s="108"/>
      <c r="Z19" s="119"/>
      <c r="AA19" t="s">
        <v>28</v>
      </c>
    </row>
    <row r="20" spans="1:27" ht="60" customHeight="1" x14ac:dyDescent="0.2">
      <c r="A20" s="3"/>
      <c r="B20" s="75" t="s">
        <v>157</v>
      </c>
      <c r="C20" s="40" t="s">
        <v>19</v>
      </c>
      <c r="D20" s="41" t="s">
        <v>20</v>
      </c>
      <c r="E20" s="81" t="str">
        <f>IF(V20&gt;V4, "YES", "NO")</f>
        <v>NO</v>
      </c>
      <c r="F20" s="99"/>
      <c r="G20" s="12"/>
      <c r="H20" s="46"/>
      <c r="I20" t="b">
        <v>0</v>
      </c>
      <c r="J20" t="b">
        <v>0</v>
      </c>
      <c r="K20">
        <f t="shared" si="0"/>
        <v>0</v>
      </c>
      <c r="L20">
        <f t="shared" si="1"/>
        <v>0</v>
      </c>
      <c r="V20">
        <f t="shared" si="2"/>
        <v>0</v>
      </c>
      <c r="W20"/>
      <c r="X20">
        <f>COUNTIF(E20, "YES")</f>
        <v>0</v>
      </c>
      <c r="Z20" s="119"/>
    </row>
    <row r="21" spans="1:27" ht="60" customHeight="1" x14ac:dyDescent="0.2">
      <c r="A21" s="3"/>
      <c r="B21" s="72" t="s">
        <v>158</v>
      </c>
      <c r="C21" s="36" t="s">
        <v>19</v>
      </c>
      <c r="D21" s="37" t="s">
        <v>20</v>
      </c>
      <c r="E21" s="55" t="str">
        <f>IF(V21&gt;V4, "YES", "NO")</f>
        <v>NO</v>
      </c>
      <c r="F21" s="106"/>
      <c r="G21" s="42"/>
      <c r="H21" s="105"/>
      <c r="I21" t="b">
        <v>0</v>
      </c>
      <c r="J21" t="b">
        <v>0</v>
      </c>
      <c r="K21">
        <f t="shared" si="0"/>
        <v>0</v>
      </c>
      <c r="L21">
        <f t="shared" si="1"/>
        <v>0</v>
      </c>
      <c r="V21">
        <f t="shared" si="2"/>
        <v>0</v>
      </c>
      <c r="W21"/>
      <c r="X21">
        <f>COUNTIF(E21, "YES")*2</f>
        <v>0</v>
      </c>
      <c r="Z21" s="119"/>
    </row>
    <row r="22" spans="1:27" ht="60" customHeight="1" x14ac:dyDescent="0.2">
      <c r="A22" s="3"/>
      <c r="B22" s="75" t="s">
        <v>159</v>
      </c>
      <c r="C22" s="40" t="s">
        <v>160</v>
      </c>
      <c r="D22" s="41"/>
      <c r="E22" s="81" t="str">
        <f>IF(V22&gt;J4, "YES", "NO")</f>
        <v>NO</v>
      </c>
      <c r="F22" s="99"/>
      <c r="G22" s="12"/>
      <c r="H22" s="172"/>
      <c r="I22" t="b">
        <v>0</v>
      </c>
      <c r="V22">
        <f>COUNTIF(I22,"TRUE")</f>
        <v>0</v>
      </c>
      <c r="W22"/>
      <c r="X22">
        <f>COUNTIF(E22, "YES")*2</f>
        <v>0</v>
      </c>
      <c r="Y22" t="e">
        <f>SUM(#REF!)</f>
        <v>#REF!</v>
      </c>
      <c r="Z22" s="119"/>
    </row>
    <row r="23" spans="1:27" ht="60" customHeight="1" thickBot="1" x14ac:dyDescent="0.25">
      <c r="A23" s="3"/>
      <c r="B23" s="163" t="s">
        <v>161</v>
      </c>
      <c r="C23" s="87" t="s">
        <v>162</v>
      </c>
      <c r="D23" s="88" t="s">
        <v>163</v>
      </c>
      <c r="E23" s="59" t="str">
        <f>IF(V23&gt;J4, "YES", "NO")</f>
        <v>NO</v>
      </c>
      <c r="F23" s="165"/>
      <c r="G23" s="166"/>
      <c r="H23" s="176"/>
      <c r="I23" t="b">
        <v>0</v>
      </c>
      <c r="J23" t="b">
        <v>0</v>
      </c>
      <c r="K23">
        <f>COUNTIF(I23,"TRUE")</f>
        <v>0</v>
      </c>
      <c r="L23">
        <f>COUNTIF(J23,"TRUE")</f>
        <v>0</v>
      </c>
      <c r="V23">
        <f>SUM(K23:L23)</f>
        <v>0</v>
      </c>
      <c r="W23"/>
      <c r="X23">
        <f>V23</f>
        <v>0</v>
      </c>
      <c r="Z23" s="119"/>
    </row>
    <row r="24" spans="1:27" ht="15" thickTop="1" x14ac:dyDescent="0.2">
      <c r="A24" s="3"/>
      <c r="B24" s="182"/>
      <c r="C24" s="182"/>
      <c r="D24" s="3"/>
      <c r="E24" s="183"/>
      <c r="F24" s="182"/>
      <c r="G24" s="182"/>
      <c r="H24" s="3"/>
      <c r="I24" s="181"/>
    </row>
  </sheetData>
  <dataValidations count="2">
    <dataValidation type="list" allowBlank="1" showInputMessage="1" showErrorMessage="1" sqref="H14" xr:uid="{00000000-0002-0000-0500-000000000000}">
      <formula1>JustReview</formula1>
    </dataValidation>
    <dataValidation type="list" allowBlank="1" showInputMessage="1" showErrorMessage="1" sqref="F5:F13 F15:F23 G14" xr:uid="{00000000-0002-0000-0500-000002000000}">
      <formula1>EvidenceTypes</formula1>
    </dataValidation>
  </dataValidations>
  <pageMargins left="0.7" right="0.7" top="0.75" bottom="0.75" header="0.3" footer="0.3"/>
  <pageSetup scale="80" fitToWidth="4" fitToHeight="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</xdr:col>
                    <xdr:colOff>1743075</xdr:colOff>
                    <xdr:row>6</xdr:row>
                    <xdr:rowOff>228600</xdr:rowOff>
                  </from>
                  <to>
                    <xdr:col>2</xdr:col>
                    <xdr:colOff>2600325</xdr:colOff>
                    <xdr:row>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</xdr:col>
                    <xdr:colOff>1752600</xdr:colOff>
                    <xdr:row>7</xdr:row>
                    <xdr:rowOff>190500</xdr:rowOff>
                  </from>
                  <to>
                    <xdr:col>2</xdr:col>
                    <xdr:colOff>2600325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</xdr:col>
                    <xdr:colOff>1752600</xdr:colOff>
                    <xdr:row>8</xdr:row>
                    <xdr:rowOff>228600</xdr:rowOff>
                  </from>
                  <to>
                    <xdr:col>2</xdr:col>
                    <xdr:colOff>2600325</xdr:colOff>
                    <xdr:row>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</xdr:col>
                    <xdr:colOff>1752600</xdr:colOff>
                    <xdr:row>9</xdr:row>
                    <xdr:rowOff>276225</xdr:rowOff>
                  </from>
                  <to>
                    <xdr:col>2</xdr:col>
                    <xdr:colOff>2600325</xdr:colOff>
                    <xdr:row>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2</xdr:col>
                    <xdr:colOff>1752600</xdr:colOff>
                    <xdr:row>10</xdr:row>
                    <xdr:rowOff>180975</xdr:rowOff>
                  </from>
                  <to>
                    <xdr:col>2</xdr:col>
                    <xdr:colOff>2600325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2</xdr:col>
                    <xdr:colOff>1733550</xdr:colOff>
                    <xdr:row>12</xdr:row>
                    <xdr:rowOff>9525</xdr:rowOff>
                  </from>
                  <to>
                    <xdr:col>2</xdr:col>
                    <xdr:colOff>2619375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2</xdr:col>
                    <xdr:colOff>1733550</xdr:colOff>
                    <xdr:row>11</xdr:row>
                    <xdr:rowOff>200025</xdr:rowOff>
                  </from>
                  <to>
                    <xdr:col>2</xdr:col>
                    <xdr:colOff>2619375</xdr:colOff>
                    <xdr:row>11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2</xdr:col>
                    <xdr:colOff>1762125</xdr:colOff>
                    <xdr:row>4</xdr:row>
                    <xdr:rowOff>447675</xdr:rowOff>
                  </from>
                  <to>
                    <xdr:col>2</xdr:col>
                    <xdr:colOff>2600325</xdr:colOff>
                    <xdr:row>4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2" name="Check Box 10">
              <controlPr defaultSize="0" autoFill="0" autoLine="0" autoPict="0">
                <anchor moveWithCells="1">
                  <from>
                    <xdr:col>2</xdr:col>
                    <xdr:colOff>1762125</xdr:colOff>
                    <xdr:row>5</xdr:row>
                    <xdr:rowOff>304800</xdr:rowOff>
                  </from>
                  <to>
                    <xdr:col>2</xdr:col>
                    <xdr:colOff>2600325</xdr:colOff>
                    <xdr:row>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3" name="Check Box 13">
              <controlPr defaultSize="0" autoFill="0" autoLine="0" autoPict="0">
                <anchor moveWithCells="1">
                  <from>
                    <xdr:col>3</xdr:col>
                    <xdr:colOff>1666875</xdr:colOff>
                    <xdr:row>12</xdr:row>
                    <xdr:rowOff>9525</xdr:rowOff>
                  </from>
                  <to>
                    <xdr:col>3</xdr:col>
                    <xdr:colOff>2552700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4" name="Check Box 15">
              <controlPr defaultSize="0" autoFill="0" autoLine="0" autoPict="0">
                <anchor moveWithCells="1">
                  <from>
                    <xdr:col>3</xdr:col>
                    <xdr:colOff>1666875</xdr:colOff>
                    <xdr:row>6</xdr:row>
                    <xdr:rowOff>152400</xdr:rowOff>
                  </from>
                  <to>
                    <xdr:col>3</xdr:col>
                    <xdr:colOff>2552700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5" name="Check Box 17">
              <controlPr defaultSize="0" autoFill="0" autoLine="0" autoPict="0">
                <anchor moveWithCells="1">
                  <from>
                    <xdr:col>3</xdr:col>
                    <xdr:colOff>1695450</xdr:colOff>
                    <xdr:row>8</xdr:row>
                    <xdr:rowOff>190500</xdr:rowOff>
                  </from>
                  <to>
                    <xdr:col>3</xdr:col>
                    <xdr:colOff>2524125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6" name="Check Box 18">
              <controlPr defaultSize="0" autoFill="0" autoLine="0" autoPict="0">
                <anchor moveWithCells="1">
                  <from>
                    <xdr:col>2</xdr:col>
                    <xdr:colOff>1733550</xdr:colOff>
                    <xdr:row>13</xdr:row>
                    <xdr:rowOff>152400</xdr:rowOff>
                  </from>
                  <to>
                    <xdr:col>2</xdr:col>
                    <xdr:colOff>2619375</xdr:colOff>
                    <xdr:row>13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7" name="Check Box 19">
              <controlPr defaultSize="0" autoFill="0" autoLine="0" autoPict="0">
                <anchor moveWithCells="1">
                  <from>
                    <xdr:col>2</xdr:col>
                    <xdr:colOff>1752600</xdr:colOff>
                    <xdr:row>14</xdr:row>
                    <xdr:rowOff>361950</xdr:rowOff>
                  </from>
                  <to>
                    <xdr:col>2</xdr:col>
                    <xdr:colOff>2600325</xdr:colOff>
                    <xdr:row>14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18" name="Check Box 22">
              <controlPr defaultSize="0" autoFill="0" autoLine="0" autoPict="0">
                <anchor moveWithCells="1">
                  <from>
                    <xdr:col>3</xdr:col>
                    <xdr:colOff>1695450</xdr:colOff>
                    <xdr:row>14</xdr:row>
                    <xdr:rowOff>419100</xdr:rowOff>
                  </from>
                  <to>
                    <xdr:col>3</xdr:col>
                    <xdr:colOff>2524125</xdr:colOff>
                    <xdr:row>14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9" name="Check Box 23">
              <controlPr defaultSize="0" autoFill="0" autoLine="0" autoPict="0">
                <anchor moveWithCells="1">
                  <from>
                    <xdr:col>2</xdr:col>
                    <xdr:colOff>1762125</xdr:colOff>
                    <xdr:row>15</xdr:row>
                    <xdr:rowOff>285750</xdr:rowOff>
                  </from>
                  <to>
                    <xdr:col>2</xdr:col>
                    <xdr:colOff>2600325</xdr:colOff>
                    <xdr:row>15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0" name="Check Box 24">
              <controlPr defaultSize="0" autoFill="0" autoLine="0" autoPict="0">
                <anchor moveWithCells="1">
                  <from>
                    <xdr:col>3</xdr:col>
                    <xdr:colOff>1695450</xdr:colOff>
                    <xdr:row>15</xdr:row>
                    <xdr:rowOff>314325</xdr:rowOff>
                  </from>
                  <to>
                    <xdr:col>3</xdr:col>
                    <xdr:colOff>2524125</xdr:colOff>
                    <xdr:row>15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1" name="Check Box 26">
              <controlPr defaultSize="0" autoFill="0" autoLine="0" autoPict="0">
                <anchor moveWithCells="1">
                  <from>
                    <xdr:col>2</xdr:col>
                    <xdr:colOff>1762125</xdr:colOff>
                    <xdr:row>16</xdr:row>
                    <xdr:rowOff>352425</xdr:rowOff>
                  </from>
                  <to>
                    <xdr:col>2</xdr:col>
                    <xdr:colOff>2600325</xdr:colOff>
                    <xdr:row>16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2" name="Check Box 27">
              <controlPr defaultSize="0" autoFill="0" autoLine="0" autoPict="0">
                <anchor moveWithCells="1">
                  <from>
                    <xdr:col>3</xdr:col>
                    <xdr:colOff>1695450</xdr:colOff>
                    <xdr:row>16</xdr:row>
                    <xdr:rowOff>419100</xdr:rowOff>
                  </from>
                  <to>
                    <xdr:col>3</xdr:col>
                    <xdr:colOff>2524125</xdr:colOff>
                    <xdr:row>16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3" name="Check Box 28">
              <controlPr defaultSize="0" autoFill="0" autoLine="0" autoPict="0">
                <anchor moveWithCells="1">
                  <from>
                    <xdr:col>2</xdr:col>
                    <xdr:colOff>1762125</xdr:colOff>
                    <xdr:row>17</xdr:row>
                    <xdr:rowOff>352425</xdr:rowOff>
                  </from>
                  <to>
                    <xdr:col>2</xdr:col>
                    <xdr:colOff>2600325</xdr:colOff>
                    <xdr:row>17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24" name="Check Box 29">
              <controlPr defaultSize="0" autoFill="0" autoLine="0" autoPict="0">
                <anchor moveWithCells="1">
                  <from>
                    <xdr:col>2</xdr:col>
                    <xdr:colOff>1762125</xdr:colOff>
                    <xdr:row>18</xdr:row>
                    <xdr:rowOff>447675</xdr:rowOff>
                  </from>
                  <to>
                    <xdr:col>2</xdr:col>
                    <xdr:colOff>2600325</xdr:colOff>
                    <xdr:row>18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25" name="Check Box 30">
              <controlPr defaultSize="0" autoFill="0" autoLine="0" autoPict="0">
                <anchor moveWithCells="1">
                  <from>
                    <xdr:col>2</xdr:col>
                    <xdr:colOff>1762125</xdr:colOff>
                    <xdr:row>19</xdr:row>
                    <xdr:rowOff>381000</xdr:rowOff>
                  </from>
                  <to>
                    <xdr:col>2</xdr:col>
                    <xdr:colOff>2600325</xdr:colOff>
                    <xdr:row>19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26" name="Check Box 31">
              <controlPr defaultSize="0" autoFill="0" autoLine="0" autoPict="0">
                <anchor moveWithCells="1">
                  <from>
                    <xdr:col>3</xdr:col>
                    <xdr:colOff>1704975</xdr:colOff>
                    <xdr:row>19</xdr:row>
                    <xdr:rowOff>476250</xdr:rowOff>
                  </from>
                  <to>
                    <xdr:col>3</xdr:col>
                    <xdr:colOff>2514600</xdr:colOff>
                    <xdr:row>19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27" name="Check Box 32">
              <controlPr defaultSize="0" autoFill="0" autoLine="0" autoPict="0">
                <anchor moveWithCells="1">
                  <from>
                    <xdr:col>2</xdr:col>
                    <xdr:colOff>1762125</xdr:colOff>
                    <xdr:row>20</xdr:row>
                    <xdr:rowOff>390525</xdr:rowOff>
                  </from>
                  <to>
                    <xdr:col>2</xdr:col>
                    <xdr:colOff>2600325</xdr:colOff>
                    <xdr:row>20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28" name="Check Box 33">
              <controlPr defaultSize="0" autoFill="0" autoLine="0" autoPict="0">
                <anchor moveWithCells="1">
                  <from>
                    <xdr:col>3</xdr:col>
                    <xdr:colOff>1695450</xdr:colOff>
                    <xdr:row>20</xdr:row>
                    <xdr:rowOff>323850</xdr:rowOff>
                  </from>
                  <to>
                    <xdr:col>3</xdr:col>
                    <xdr:colOff>2524125</xdr:colOff>
                    <xdr:row>20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29" name="Check Box 34">
              <controlPr defaultSize="0" autoFill="0" autoLine="0" autoPict="0">
                <anchor moveWithCells="1">
                  <from>
                    <xdr:col>2</xdr:col>
                    <xdr:colOff>1762125</xdr:colOff>
                    <xdr:row>21</xdr:row>
                    <xdr:rowOff>304800</xdr:rowOff>
                  </from>
                  <to>
                    <xdr:col>2</xdr:col>
                    <xdr:colOff>2600325</xdr:colOff>
                    <xdr:row>21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0" name="Check Box 35">
              <controlPr defaultSize="0" autoFill="0" autoLine="0" autoPict="0">
                <anchor moveWithCells="1">
                  <from>
                    <xdr:col>2</xdr:col>
                    <xdr:colOff>1762125</xdr:colOff>
                    <xdr:row>22</xdr:row>
                    <xdr:rowOff>438150</xdr:rowOff>
                  </from>
                  <to>
                    <xdr:col>2</xdr:col>
                    <xdr:colOff>2600325</xdr:colOff>
                    <xdr:row>22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31" name="Check Box 49">
              <controlPr defaultSize="0" autoFill="0" autoLine="0" autoPict="0">
                <anchor moveWithCells="1">
                  <from>
                    <xdr:col>7</xdr:col>
                    <xdr:colOff>495300</xdr:colOff>
                    <xdr:row>6</xdr:row>
                    <xdr:rowOff>95250</xdr:rowOff>
                  </from>
                  <to>
                    <xdr:col>7</xdr:col>
                    <xdr:colOff>1323975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32" name="Check Box 57">
              <controlPr defaultSize="0" autoFill="0" autoLine="0" autoPict="0">
                <anchor moveWithCells="1">
                  <from>
                    <xdr:col>7</xdr:col>
                    <xdr:colOff>495300</xdr:colOff>
                    <xdr:row>18</xdr:row>
                    <xdr:rowOff>95250</xdr:rowOff>
                  </from>
                  <to>
                    <xdr:col>7</xdr:col>
                    <xdr:colOff>1323975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33" name="Check Box 58">
              <controlPr defaultSize="0" autoFill="0" autoLine="0" autoPict="0">
                <anchor moveWithCells="1">
                  <from>
                    <xdr:col>7</xdr:col>
                    <xdr:colOff>495300</xdr:colOff>
                    <xdr:row>19</xdr:row>
                    <xdr:rowOff>95250</xdr:rowOff>
                  </from>
                  <to>
                    <xdr:col>7</xdr:col>
                    <xdr:colOff>1323975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34" name="Check Box 59">
              <controlPr defaultSize="0" autoFill="0" autoLine="0" autoPict="0">
                <anchor moveWithCells="1">
                  <from>
                    <xdr:col>7</xdr:col>
                    <xdr:colOff>495300</xdr:colOff>
                    <xdr:row>20</xdr:row>
                    <xdr:rowOff>95250</xdr:rowOff>
                  </from>
                  <to>
                    <xdr:col>7</xdr:col>
                    <xdr:colOff>1323975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35" name="Check Box 60">
              <controlPr defaultSize="0" autoFill="0" autoLine="0" autoPict="0">
                <anchor moveWithCells="1">
                  <from>
                    <xdr:col>7</xdr:col>
                    <xdr:colOff>495300</xdr:colOff>
                    <xdr:row>21</xdr:row>
                    <xdr:rowOff>95250</xdr:rowOff>
                  </from>
                  <to>
                    <xdr:col>7</xdr:col>
                    <xdr:colOff>1323975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36" name="Check Box 61">
              <controlPr defaultSize="0" autoFill="0" autoLine="0" autoPict="0">
                <anchor moveWithCells="1">
                  <from>
                    <xdr:col>7</xdr:col>
                    <xdr:colOff>495300</xdr:colOff>
                    <xdr:row>22</xdr:row>
                    <xdr:rowOff>95250</xdr:rowOff>
                  </from>
                  <to>
                    <xdr:col>7</xdr:col>
                    <xdr:colOff>1323975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37" name="Check Box 72">
              <controlPr defaultSize="0" autoFill="0" autoLine="0" autoPict="0">
                <anchor moveWithCells="1">
                  <from>
                    <xdr:col>3</xdr:col>
                    <xdr:colOff>1666875</xdr:colOff>
                    <xdr:row>11</xdr:row>
                    <xdr:rowOff>200025</xdr:rowOff>
                  </from>
                  <to>
                    <xdr:col>3</xdr:col>
                    <xdr:colOff>2552700</xdr:colOff>
                    <xdr:row>11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38" name="Check Box 76">
              <controlPr defaultSize="0" autoFill="0" autoLine="0" autoPict="0">
                <anchor moveWithCells="1">
                  <from>
                    <xdr:col>3</xdr:col>
                    <xdr:colOff>1666875</xdr:colOff>
                    <xdr:row>13</xdr:row>
                    <xdr:rowOff>200025</xdr:rowOff>
                  </from>
                  <to>
                    <xdr:col>3</xdr:col>
                    <xdr:colOff>2552700</xdr:colOff>
                    <xdr:row>13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39" name="Check Box 80">
              <controlPr defaultSize="0" autoFill="0" autoLine="0" autoPict="0">
                <anchor moveWithCells="1">
                  <from>
                    <xdr:col>3</xdr:col>
                    <xdr:colOff>1695450</xdr:colOff>
                    <xdr:row>17</xdr:row>
                    <xdr:rowOff>419100</xdr:rowOff>
                  </from>
                  <to>
                    <xdr:col>3</xdr:col>
                    <xdr:colOff>2524125</xdr:colOff>
                    <xdr:row>17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40" name="Check Box 81">
              <controlPr defaultSize="0" autoFill="0" autoLine="0" autoPict="0">
                <anchor moveWithCells="1">
                  <from>
                    <xdr:col>3</xdr:col>
                    <xdr:colOff>1704975</xdr:colOff>
                    <xdr:row>18</xdr:row>
                    <xdr:rowOff>476250</xdr:rowOff>
                  </from>
                  <to>
                    <xdr:col>3</xdr:col>
                    <xdr:colOff>2514600</xdr:colOff>
                    <xdr:row>18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41" name="Check Box 83">
              <controlPr defaultSize="0" autoFill="0" autoLine="0" autoPict="0">
                <anchor moveWithCells="1">
                  <from>
                    <xdr:col>3</xdr:col>
                    <xdr:colOff>1695450</xdr:colOff>
                    <xdr:row>22</xdr:row>
                    <xdr:rowOff>323850</xdr:rowOff>
                  </from>
                  <to>
                    <xdr:col>3</xdr:col>
                    <xdr:colOff>2524125</xdr:colOff>
                    <xdr:row>22</xdr:row>
                    <xdr:rowOff>533400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O12"/>
  <sheetViews>
    <sheetView showGridLines="0" zoomScale="80" zoomScaleNormal="80" workbookViewId="0">
      <selection activeCell="P9" sqref="P9"/>
    </sheetView>
  </sheetViews>
  <sheetFormatPr defaultRowHeight="14.25" x14ac:dyDescent="0.2"/>
  <cols>
    <col min="1" max="1" width="24.625" customWidth="1"/>
    <col min="2" max="2" width="11.375" customWidth="1"/>
    <col min="3" max="3" width="20.25" customWidth="1"/>
    <col min="6" max="6" width="9" customWidth="1"/>
    <col min="7" max="7" width="12.75" customWidth="1"/>
  </cols>
  <sheetData>
    <row r="1" spans="1:15" ht="33.75" x14ac:dyDescent="0.5">
      <c r="A1" s="14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11"/>
      <c r="N1" s="11"/>
      <c r="O1" s="11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1"/>
      <c r="N2" s="11"/>
      <c r="O2" s="11"/>
    </row>
    <row r="3" spans="1:15" ht="26.25" x14ac:dyDescent="0.4">
      <c r="A3" s="7" t="s">
        <v>165</v>
      </c>
      <c r="B3" s="7"/>
      <c r="C3" s="7" t="s">
        <v>166</v>
      </c>
      <c r="D3" s="6"/>
      <c r="E3" s="6"/>
      <c r="F3" s="6"/>
      <c r="G3" s="6" t="s">
        <v>167</v>
      </c>
      <c r="H3" s="6"/>
      <c r="I3" s="6"/>
      <c r="J3" s="6"/>
      <c r="K3" s="16"/>
      <c r="L3" s="3"/>
      <c r="M3" s="11"/>
      <c r="N3" s="11"/>
      <c r="O3" s="11"/>
    </row>
    <row r="4" spans="1:15" ht="33.75" thickBot="1" x14ac:dyDescent="0.5">
      <c r="A4" s="19" t="s">
        <v>168</v>
      </c>
      <c r="B4" s="20"/>
      <c r="C4" s="28" t="str">
        <f>IF(TC!V6&gt;4, "YES", "NO")</f>
        <v>NO</v>
      </c>
      <c r="D4" s="3"/>
      <c r="E4" s="3"/>
      <c r="F4" s="3"/>
      <c r="G4" s="15">
        <f>SUM(TC!Y6,KM!AC6,AC!Y6,CC!AC6,CM!Y6,QI!AC6)</f>
        <v>0</v>
      </c>
      <c r="H4" s="15" t="s">
        <v>169</v>
      </c>
      <c r="K4" s="8"/>
      <c r="L4" s="8"/>
    </row>
    <row r="5" spans="1:15" ht="27.75" thickBot="1" x14ac:dyDescent="0.4">
      <c r="A5" s="23" t="s">
        <v>170</v>
      </c>
      <c r="B5" s="22"/>
      <c r="C5" s="17" t="str">
        <f>IF(KM!Z6&gt;9, "YES", "NO")</f>
        <v>NO</v>
      </c>
      <c r="D5" s="3"/>
      <c r="E5" s="3"/>
      <c r="F5" s="3"/>
    </row>
    <row r="6" spans="1:15" ht="27.75" thickBot="1" x14ac:dyDescent="0.4">
      <c r="A6" s="15" t="s">
        <v>171</v>
      </c>
      <c r="B6" s="18"/>
      <c r="C6" s="184" t="str">
        <f>IF(AC!V6&gt;6, "YES", "NO")</f>
        <v>NO</v>
      </c>
      <c r="D6" s="3"/>
      <c r="E6" s="3"/>
      <c r="F6" s="3"/>
    </row>
    <row r="7" spans="1:15" ht="27.75" thickBot="1" x14ac:dyDescent="0.4">
      <c r="A7" s="21" t="s">
        <v>172</v>
      </c>
      <c r="B7" s="22"/>
      <c r="C7" s="17" t="str">
        <f>IF(CM!V6&gt;3, "YES", "NO")</f>
        <v>NO</v>
      </c>
      <c r="D7" s="3"/>
      <c r="E7" s="3"/>
      <c r="F7" s="3"/>
    </row>
    <row r="8" spans="1:15" ht="27.75" thickBot="1" x14ac:dyDescent="0.4">
      <c r="A8" s="19" t="s">
        <v>173</v>
      </c>
      <c r="B8" s="20"/>
      <c r="C8" s="28" t="str">
        <f>IF(CC!Z6&gt;4, "YES", "NO")</f>
        <v>NO</v>
      </c>
      <c r="D8" s="3"/>
      <c r="E8" s="3"/>
      <c r="F8" s="3"/>
    </row>
    <row r="9" spans="1:15" ht="27.75" thickBot="1" x14ac:dyDescent="0.4">
      <c r="A9" s="19" t="s">
        <v>174</v>
      </c>
      <c r="B9" s="20"/>
      <c r="C9" s="28" t="str">
        <f>IF(QI!Z6&gt;8, "YES", "NO")</f>
        <v>NO</v>
      </c>
      <c r="D9" s="3"/>
      <c r="E9" s="3"/>
      <c r="F9" s="3"/>
    </row>
    <row r="10" spans="1:15" x14ac:dyDescent="0.2">
      <c r="D10" s="11"/>
      <c r="E10" s="11"/>
      <c r="F10" s="11"/>
    </row>
    <row r="11" spans="1:15" x14ac:dyDescent="0.2">
      <c r="D11" s="11"/>
      <c r="E11" s="11"/>
      <c r="F11" s="11"/>
    </row>
    <row r="12" spans="1:15" x14ac:dyDescent="0.2">
      <c r="D12" s="11"/>
      <c r="E12" s="11"/>
      <c r="F12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53c3a5fa-a701-43b3-b6c8-10e8834cea5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E8E4298E0D314380F883B63A40B48F" ma:contentTypeVersion="15" ma:contentTypeDescription="Create a new document." ma:contentTypeScope="" ma:versionID="0f638b9ea5fb86f0e8e38b682ac3aaf8">
  <xsd:schema xmlns:xsd="http://www.w3.org/2001/XMLSchema" xmlns:xs="http://www.w3.org/2001/XMLSchema" xmlns:p="http://schemas.microsoft.com/office/2006/metadata/properties" xmlns:ns2="64615f93-1352-4a7e-b7a8-3b07e39b2009" xmlns:ns3="53c3a5fa-a701-43b3-b6c8-10e8834cea50" targetNamespace="http://schemas.microsoft.com/office/2006/metadata/properties" ma:root="true" ma:fieldsID="3e1a4d21b1a722ae683971910c9c463c" ns2:_="" ns3:_="">
    <xsd:import namespace="64615f93-1352-4a7e-b7a8-3b07e39b2009"/>
    <xsd:import namespace="53c3a5fa-a701-43b3-b6c8-10e8834cea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Statu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615f93-1352-4a7e-b7a8-3b07e39b2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3a5fa-a701-43b3-b6c8-10e8834cea50" elementFormDefault="qualified">
    <xsd:import namespace="http://schemas.microsoft.com/office/2006/documentManagement/types"/>
    <xsd:import namespace="http://schemas.microsoft.com/office/infopath/2007/PartnerControls"/>
    <xsd:element name="Status" ma:index="13" nillable="true" ma:displayName="Status" ma:internalName="Status">
      <xsd:simpleType>
        <xsd:restriction base="dms:Number"/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7B919E-6276-41C9-9EB1-FC350E98CB21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53c3a5fa-a701-43b3-b6c8-10e8834cea50"/>
    <ds:schemaRef ds:uri="64615f93-1352-4a7e-b7a8-3b07e39b200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6C38E55-32F2-40B0-B6EB-1886CE12EC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615f93-1352-4a7e-b7a8-3b07e39b2009"/>
    <ds:schemaRef ds:uri="53c3a5fa-a701-43b3-b6c8-10e8834cea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976756-AECC-4403-9274-6437684DD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TC</vt:lpstr>
      <vt:lpstr>KM</vt:lpstr>
      <vt:lpstr>AC</vt:lpstr>
      <vt:lpstr>CM</vt:lpstr>
      <vt:lpstr>CC</vt:lpstr>
      <vt:lpstr>QI</vt:lpstr>
      <vt:lpstr>SCORES</vt:lpstr>
      <vt:lpstr>AR</vt:lpstr>
      <vt:lpstr>EvidenceType</vt:lpstr>
      <vt:lpstr>EvidenceTypes</vt:lpstr>
      <vt:lpstr>JustReview</vt:lpstr>
      <vt:lpstr>Review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Brianna Clifford</dc:creator>
  <cp:keywords/>
  <dc:description/>
  <cp:lastModifiedBy>Bri Clifford</cp:lastModifiedBy>
  <cp:revision/>
  <dcterms:created xsi:type="dcterms:W3CDTF">2017-07-05T13:50:28Z</dcterms:created>
  <dcterms:modified xsi:type="dcterms:W3CDTF">2022-06-28T21:22:40Z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0x010100E3E8E4298E0D314380F883B63A40B48F</vt:lpwstr>
  </property>
</Properties>
</file>